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dochody" sheetId="1" r:id="rId1"/>
    <sheet name="wydatki" sheetId="2" r:id="rId2"/>
    <sheet name="WPI" sheetId="3" r:id="rId3"/>
    <sheet name="inwestycje" sheetId="4" r:id="rId4"/>
    <sheet name="GFOŚ" sheetId="5" r:id="rId5"/>
    <sheet name="Przychody" sheetId="6" r:id="rId6"/>
  </sheets>
  <definedNames/>
  <calcPr fullCalcOnLoad="1"/>
</workbook>
</file>

<file path=xl/sharedStrings.xml><?xml version="1.0" encoding="utf-8"?>
<sst xmlns="http://schemas.openxmlformats.org/spreadsheetml/2006/main" count="287" uniqueCount="164">
  <si>
    <t>Załącznik Nr 1</t>
  </si>
  <si>
    <t>Rady Miejskiej w Drobinie</t>
  </si>
  <si>
    <t>Dział</t>
  </si>
  <si>
    <t>Rozdz.</t>
  </si>
  <si>
    <t>§</t>
  </si>
  <si>
    <t>Treść</t>
  </si>
  <si>
    <t>Zwiększa</t>
  </si>
  <si>
    <t>Zmniejsza</t>
  </si>
  <si>
    <t>Gospodarka mieszkaniowa</t>
  </si>
  <si>
    <t xml:space="preserve"> -      </t>
  </si>
  <si>
    <t>z dnia 22 stycznia 2008r.</t>
  </si>
  <si>
    <t>Pozostała działalność</t>
  </si>
  <si>
    <t>0970</t>
  </si>
  <si>
    <t>Razem</t>
  </si>
  <si>
    <t>010</t>
  </si>
  <si>
    <t>Rolnictwo i łowiectwo</t>
  </si>
  <si>
    <t>Załącznik Nr 2</t>
  </si>
  <si>
    <t>01036</t>
  </si>
  <si>
    <t>Restrukturyzacja i modernizacja sektora żywnościowego oraz rozwój obszarów wiejskich</t>
  </si>
  <si>
    <t>wydatki inwestycyjne jednostek budżetowych</t>
  </si>
  <si>
    <t>Centrum spacerowo-rekreacyjne w Drobinie</t>
  </si>
  <si>
    <t>Transport i łączność</t>
  </si>
  <si>
    <t>Drogi publiczne gminne</t>
  </si>
  <si>
    <t>Budowa ścieżki rowerowej Drobin-Świerczynek</t>
  </si>
  <si>
    <t>Przebudowa drogi gminnej w Świerczynku - II etap</t>
  </si>
  <si>
    <t>Budowa budynku komunalnego przy ul. Zaleskiej w Drobinie</t>
  </si>
  <si>
    <t>zakup usług pozostałych</t>
  </si>
  <si>
    <t>zakup usług remontowych</t>
  </si>
  <si>
    <t>remont i konserwacja pomieszczeń i budynków</t>
  </si>
  <si>
    <t>wydatki na zakupy inwestycyjne jednostek budżetowych</t>
  </si>
  <si>
    <t>Administracja publiczna</t>
  </si>
  <si>
    <t>Urzędy gmin</t>
  </si>
  <si>
    <t>wynagrodzenie osobowe pracowników</t>
  </si>
  <si>
    <t>Budowa boiska sportowego w Drobinie oraz urządzenie placu zabaw dla dzieci (dokumentacja + SW)</t>
  </si>
  <si>
    <t>Kultura fizyczna i sport</t>
  </si>
  <si>
    <t>Obiekty sportowe</t>
  </si>
  <si>
    <t>RAZEM</t>
  </si>
  <si>
    <t>Przewodniczący</t>
  </si>
  <si>
    <t>Maciej Klekowicki</t>
  </si>
  <si>
    <t>Przebudowa i adaptacja budynku gospodarczego na mieszkania socjalne położone przy ul. Tupadzkiej w Drobinie</t>
  </si>
  <si>
    <t>Załącznik Nr 3</t>
  </si>
  <si>
    <t>Limity wydatków na wieloletnie programy inwestycyjne w latach 2008 - 2010</t>
  </si>
  <si>
    <t>w złotych</t>
  </si>
  <si>
    <t>Lp.</t>
  </si>
  <si>
    <t>§**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</si>
  <si>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</si>
  <si>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</si>
  <si>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</si>
  <si>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</si>
  <si>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2008 (8+9+10+11)</t>
  </si>
  <si>
    <t>z tego źródła finansowania</t>
  </si>
  <si>
    <t>2009 r.</t>
  </si>
  <si>
    <t>2010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</si>
  <si>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</si>
  <si>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</si>
  <si>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</si>
  <si>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</si>
  <si>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</si>
  <si>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Wydatki inwestycyjne jednostek budżetowych - Centrum spacerowo - rekreacyjne w Drobinie</t>
  </si>
  <si>
    <t>UMiG Drobin</t>
  </si>
  <si>
    <t>2.</t>
  </si>
  <si>
    <t>Wydatki inwestycyjne jednostek budżetowych - Przebudowa ulic w mieście Drobinie: Przyszłość II etap, Kopernika, Mniszkówny, Św. Stanisława Kostki, Ogrodowa, KEN, Kryskich - projekt</t>
  </si>
  <si>
    <t>3.</t>
  </si>
  <si>
    <t>Wydatki inwestycyjne jednostek budżetowych - Przebudowa drogi Cieszewo-Maliszewko Nr 290535W - projekt</t>
  </si>
  <si>
    <t>4.</t>
  </si>
  <si>
    <t>Wydatki inwestycyjne jednostek budżetowych - Przebudowa drogi gminnej  Nr 290502 W Mogielnica-Kowalewo</t>
  </si>
  <si>
    <t>5.</t>
  </si>
  <si>
    <t>6.</t>
  </si>
  <si>
    <t>Wydatki na zakupy inwestycyjne jednostek budżetowych - Zakup samochodu - 74.000,-zł, zakup sprzętu komputerowego - 25.000,-zł</t>
  </si>
  <si>
    <t>7.</t>
  </si>
  <si>
    <t>Wydatki inwestycyjne jednostek budżetowych - Remont budynku A, budynku B i Sali gimnastycznej, instalacja windy w Szkole Podstawowej w Drobinie-projekt</t>
  </si>
  <si>
    <t>8.</t>
  </si>
  <si>
    <t>Wydatki inwestycyjne jednostek budżetowych - Termomodernizacja budynku przedszkola przy ul. Przyszłość 14 w Drobinie</t>
  </si>
  <si>
    <t>9.</t>
  </si>
  <si>
    <t>Wydatki inwestycyjne jednostek budżetowych - Budowa sieci monitoringu i modernizacja oświetlenia rynku w Drobinie</t>
  </si>
  <si>
    <t>10.</t>
  </si>
  <si>
    <t>Wydatki inwestycyjne jednostek budżetowych - Budowa boiska sportowego w Łęgu Probostwie</t>
  </si>
  <si>
    <t>11.</t>
  </si>
  <si>
    <t>Wydatki inwestycyjne jednostek budżetowych - Budowa boiska sportowego w Drobinie oraz urządzenie placu zabaw dla dzieci (dokumentacja + SW)</t>
  </si>
  <si>
    <t>Ogółem</t>
  </si>
  <si>
    <t>x</t>
  </si>
  <si>
    <t>Przewodniczacy</t>
  </si>
  <si>
    <t>Załącznik Nr 3a</t>
  </si>
  <si>
    <t>Zadania inwestycyjne w 2008 r.</t>
  </si>
  <si>
    <t>Nazwa zadania inwestycyjnego</t>
  </si>
  <si>
    <r>
      <t xml:space="preserve">rok 2008 </t>
    </r>
    <r>
      <rPr>
        <b/>
        <sz val="10"/>
        <rFont val="Arial CE"/>
        <family val="0"/>
      </rPr>
      <t>(8+9+10+11)</t>
    </r>
  </si>
  <si>
    <t>środki pochodzące
z innych  źródeł*</t>
  </si>
  <si>
    <t>01010</t>
  </si>
  <si>
    <t>Wydatki inwestycyjne jednostek budżetowych - Budowa sieci wodociągowej w Chudzynku</t>
  </si>
  <si>
    <t>Wydatki inwestycyjne jednostek budżetowych - Spięcie sieci wodociągowej</t>
  </si>
  <si>
    <t>Finansowanie programów i projektów ze środków funduszy strukturalnych, Funduszu Spójności oraz z funduszy unijnych finansujących Wspólną Politykę Rolną - Urządzenie centrum wsi Łęg Probostwo poprzez przebudowę komunikacji lokalnej</t>
  </si>
  <si>
    <t>Wydatki inwestycyjne jednostek budżetowych - Przebudowa dróg Drobin-Dobrosielice-Kowalewo Nr 2993W i Świerczynek - projekt</t>
  </si>
  <si>
    <t>Wydatki inwestycyjne jednostek budżetowych - Przebudowa ulicy Powstania Styczniowego w Drobinie - projekt</t>
  </si>
  <si>
    <t>Wydatki inwestycyjne jednostek budżetowych - Przebudowa drogi Kuchary-Cieśle Nr 290511 W - projekt</t>
  </si>
  <si>
    <t>Wydatki inwestycyjne jednostek budżetowych - Budowa ścieżki rowerowej Drobin-Świerczynek</t>
  </si>
  <si>
    <t>Wydatki na zakupy inwestycyjne jednostek budżetowych - do Sali konferencyjnej</t>
  </si>
  <si>
    <t>Wydatki inwestycyjne jednostek budżetowych - Budowa hali sportowej w szkole podstawowej Drobinie</t>
  </si>
  <si>
    <t>A - 640 000</t>
  </si>
  <si>
    <t>Finansowanie programów i projektów ze środków funduszy strukturalnych, Funduszu Spójności oraz z funduszy unijnych finansujących Wspólną Politykę Rolną - Budowa oczyszczalni w Krajkowie</t>
  </si>
  <si>
    <t>B-130000</t>
  </si>
  <si>
    <t>12.</t>
  </si>
  <si>
    <t>Wydatki inwestycyjne jednostek budżetowych - Opracowanie projektu budowlanego zamiennego uwzględniającego zmiany wprowadzone w trakcie budowy oczyszczalni ścieków w Łęgu Probostwie</t>
  </si>
  <si>
    <t>13.</t>
  </si>
  <si>
    <t>Wydatki inwestycyjne jednostek budżetowych - Wykonanie nowych punktów świetlnych</t>
  </si>
  <si>
    <t>14.</t>
  </si>
  <si>
    <t>Wydatki inwestycyjne jednostek budżetowych - Miejski Ośrodek Kultury - koncepcja architektoniczno - budowlana + dokumentacja projektowa + SW</t>
  </si>
  <si>
    <t>Rady Miesjkiej w Drobinie</t>
  </si>
  <si>
    <t>Wydatki inwestycyjne jednostek budżetowych - Przebudowa drogi gminnej Nr 290501W w Siemieniu</t>
  </si>
  <si>
    <t>Wydatki inwestycyjne jednostek budżetowych - Przebudowa  i adaptacja budynku gospodarczego na mieszkania socjalne położone przy ul.Tupadzkiej w Drobinie</t>
  </si>
  <si>
    <t>zakup kontenerów na mieszkania socjalne</t>
  </si>
  <si>
    <t>składki na ubezpieczenia społeczne</t>
  </si>
  <si>
    <t>składki na Fundusz Pracy</t>
  </si>
  <si>
    <t>wpływy z różnych dochodów - czynsze za mieszkania komunalne</t>
  </si>
  <si>
    <t>usługi mieszkaniowe w zakresie zarządzania, gotowości i preglądów</t>
  </si>
  <si>
    <t>dokumentacja, pozwolenia (ustawienie kontenera na mieszkania socjalne)</t>
  </si>
  <si>
    <t>15.</t>
  </si>
  <si>
    <t>wydatki inwestycyjne jednostek budżetowych - Przebudowa drogi gminnej w Świerczynku - II etap</t>
  </si>
  <si>
    <t>16.</t>
  </si>
  <si>
    <t>wydayki na zakupy inwestycyjne jednostek budżetowych - zakup kontenerów na mieszkania komunalne</t>
  </si>
  <si>
    <t>Wydatki inwestycyjne jednostek budżetowych - Przebudowa dwóch odcinków dróg powiatowych relacji Nagórki Dobrskie-Warszewka-Wrogocin-Setropie</t>
  </si>
  <si>
    <t>wydatki inwestycyjne jednostek budżetowych - wykonanie dokumentacji projektowo-kosztorysowej na: parking przy Miejskim Ośrodku Sportu i Rekreacji w Drobinie, parking przy M-G Przedszkolu w Drobinie, pasaż spacerowy od ul.Płockiejdo ul.Przyszłość i od ul.Przyszłość do ul. Nowej w Drobinie</t>
  </si>
  <si>
    <t>17.</t>
  </si>
  <si>
    <t>18.</t>
  </si>
  <si>
    <t>19.</t>
  </si>
  <si>
    <t>Przebudowa dwóch odcinków dróg powiatowych relacji Nagórki Dobrskie-Warszewka-Wrogocin-Setropie</t>
  </si>
  <si>
    <t>Przebudowa drogi Nagórki Dobrskie-Warszewka-Wrogocin-Setropie - dokumentacja</t>
  </si>
  <si>
    <t>Wykonanie dokumentacji projektowo-kosztorysowej na: parking przy Miejskim Ośrodku Sportu i Rekreacji w Drobinie, parking przy M-G Przedszkolu w Drobinie, pasaż spacerowy od ul.Płockiej do ul.Przyszłość i od ul.Przyszłość do ul. Nowej w Drobinie</t>
  </si>
  <si>
    <t>Wyszczególnienie</t>
  </si>
  <si>
    <t>I.</t>
  </si>
  <si>
    <t>Wydatki</t>
  </si>
  <si>
    <t>Wydatki majątkowe</t>
  </si>
  <si>
    <t xml:space="preserve">§ 6110 -wydatki inwestycyjne funduszy celowych </t>
  </si>
  <si>
    <t>Odnawialne źródła energii,                                                                                     budowa zbiornika bezodpływowego w Krajkowie</t>
  </si>
  <si>
    <t>Załącznik Nr 4</t>
  </si>
  <si>
    <t>Zmiany w planie wydatków Gminnego Funduszu Ochrony Środowiska na 2008 rok</t>
  </si>
  <si>
    <t xml:space="preserve">Odnawialne źródła energii  </t>
  </si>
  <si>
    <t>Dofinansowanie budowy sieci wodociągowej w miejscowości Chudzynek, Łęg Probostwo, Brzechowo</t>
  </si>
  <si>
    <t>Dofinansowanie budowy oczyszczalni ścieków wraz z siecią kanalizacyjną w miejscowości Krajkowo</t>
  </si>
  <si>
    <t>poz. 15, rubr.10 - A- śrdki UKFiS</t>
  </si>
  <si>
    <t>poz. 16, rubr. 10 - B - środki z Agencji Nieruchomości Rolnej</t>
  </si>
  <si>
    <t>Klasyfikacja
§</t>
  </si>
  <si>
    <t>Przychody ogółem:</t>
  </si>
  <si>
    <t>Przychody z zaciągniętych pożyczek i kredytów na rynku krajowym</t>
  </si>
  <si>
    <t>§ 952</t>
  </si>
  <si>
    <t xml:space="preserve">Przewodniczący </t>
  </si>
  <si>
    <t>Zmian dokonano w związku z załącznikiem Nr 1 i 2 w/w uchwały</t>
  </si>
  <si>
    <t>Załącznik Nr 5</t>
  </si>
  <si>
    <t>wydatki inwestycyjne jednostek budżetowych - Ogrodzenie płyty boiska Miejskiego Ośrodka Sportu i rekreacji w Drobinie - inspektor nadzoru</t>
  </si>
  <si>
    <t>Ogrodzenie płyty boiska Miejskiego Ośrodka Sportu i rekreacji w Drobinie - inspektor nadzoru</t>
  </si>
  <si>
    <t>Przychody budżetu w 2008 r.</t>
  </si>
  <si>
    <t>ZMIANY W WYDATKACH BUDŻETU MIASTA I GMINY DROBIN NA 2008R.</t>
  </si>
  <si>
    <t>ZMIANY W DOCHODACH BUDŻETU MIASTA I GMINY DROBIN NA 2008R.</t>
  </si>
  <si>
    <t>A - 95 133</t>
  </si>
  <si>
    <t>Drogi publiczne powiatowe</t>
  </si>
  <si>
    <t>bieżące</t>
  </si>
  <si>
    <t>majątkowe</t>
  </si>
  <si>
    <t>Oświata i wychowanie</t>
  </si>
  <si>
    <t>szkoły podstawowe</t>
  </si>
  <si>
    <t>Budowa hali sportowej w szkole w Drobinie</t>
  </si>
  <si>
    <t>poz.11, rubr.10 - A - środki z budżetu państwa</t>
  </si>
  <si>
    <t>dotacje celowe otrzymane z budżetu państwa na realizację inwestycji i zakupów inwestycyjnych własnych gmin - budynek socjalny</t>
  </si>
  <si>
    <t>majątk.</t>
  </si>
  <si>
    <t>Zmian w planie dokonano zgodnie z zapotrzebowaniem.</t>
  </si>
  <si>
    <t>do uchwały Nr 87/XX/08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</si>
</sst>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z_ł_-;\-* #,##0\ _z_ł_-;_-* &quot;-&quot;??\ _z_ł_-;_-@_-"/>
    <numFmt numFmtId="173" formatCode="_-* #,##0.0\ _z_ł_-;\-* #,##0.0\ _z_ł_-;_-* &quot;-&quot;??\ _z_ł_-;_-@_-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2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sz val="14"/>
      <name val="Arial CE"/>
      <family val="0"/>
    </font>
    <font>
      <b/>
      <sz val="13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 quotePrefix="1">
      <alignment/>
    </xf>
    <xf numFmtId="0" fontId="0" fillId="0" borderId="1" xfId="0" applyBorder="1" applyAlignment="1">
      <alignment wrapText="1"/>
    </xf>
    <xf numFmtId="43" fontId="0" fillId="0" borderId="1" xfId="15" applyBorder="1" applyAlignment="1">
      <alignment/>
    </xf>
    <xf numFmtId="0" fontId="1" fillId="0" borderId="1" xfId="0" applyFont="1" applyBorder="1" applyAlignment="1">
      <alignment/>
    </xf>
    <xf numFmtId="43" fontId="1" fillId="0" borderId="1" xfId="15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43" fontId="2" fillId="0" borderId="1" xfId="15" applyFont="1" applyBorder="1" applyAlignment="1">
      <alignment/>
    </xf>
    <xf numFmtId="0" fontId="2" fillId="0" borderId="0" xfId="0" applyFont="1" applyAlignment="1">
      <alignment/>
    </xf>
    <xf numFmtId="43" fontId="1" fillId="0" borderId="1" xfId="0" applyNumberFormat="1" applyFont="1" applyBorder="1" applyAlignment="1">
      <alignment/>
    </xf>
    <xf numFmtId="0" fontId="1" fillId="0" borderId="1" xfId="0" applyFont="1" applyBorder="1" applyAlignment="1" quotePrefix="1">
      <alignment/>
    </xf>
    <xf numFmtId="0" fontId="3" fillId="0" borderId="0" xfId="0" applyFont="1" applyAlignment="1">
      <alignment/>
    </xf>
    <xf numFmtId="0" fontId="2" fillId="0" borderId="1" xfId="0" applyFont="1" applyBorder="1" applyAlignment="1" quotePrefix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43" fontId="0" fillId="0" borderId="1" xfId="15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3" fontId="0" fillId="0" borderId="0" xfId="15" applyBorder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quotePrefix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72" fontId="0" fillId="0" borderId="1" xfId="15" applyNumberFormat="1" applyBorder="1" applyAlignment="1">
      <alignment vertical="center"/>
    </xf>
    <xf numFmtId="0" fontId="0" fillId="0" borderId="2" xfId="0" applyBorder="1" applyAlignment="1">
      <alignment vertical="center" wrapText="1"/>
    </xf>
    <xf numFmtId="172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/>
    </xf>
    <xf numFmtId="43" fontId="0" fillId="0" borderId="1" xfId="15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vertical="center" wrapText="1"/>
    </xf>
    <xf numFmtId="43" fontId="0" fillId="0" borderId="1" xfId="15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wrapText="1"/>
    </xf>
    <xf numFmtId="43" fontId="0" fillId="0" borderId="11" xfId="15" applyBorder="1" applyAlignment="1">
      <alignment/>
    </xf>
    <xf numFmtId="43" fontId="0" fillId="0" borderId="8" xfId="15" applyBorder="1" applyAlignment="1">
      <alignment/>
    </xf>
    <xf numFmtId="43" fontId="0" fillId="0" borderId="12" xfId="15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43" fontId="0" fillId="0" borderId="0" xfId="15" applyBorder="1" applyAlignment="1">
      <alignment horizontal="center"/>
    </xf>
    <xf numFmtId="172" fontId="0" fillId="0" borderId="10" xfId="15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172" fontId="0" fillId="0" borderId="1" xfId="15" applyNumberFormat="1" applyBorder="1" applyAlignment="1">
      <alignment/>
    </xf>
    <xf numFmtId="0" fontId="0" fillId="0" borderId="1" xfId="0" applyFill="1" applyBorder="1" applyAlignment="1">
      <alignment horizontal="center"/>
    </xf>
    <xf numFmtId="172" fontId="0" fillId="0" borderId="1" xfId="15" applyNumberFormat="1" applyBorder="1" applyAlignment="1">
      <alignment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43" fontId="0" fillId="0" borderId="0" xfId="15" applyFont="1" applyBorder="1" applyAlignment="1">
      <alignment horizontal="center"/>
    </xf>
    <xf numFmtId="43" fontId="0" fillId="0" borderId="0" xfId="15" applyBorder="1" applyAlignment="1">
      <alignment horizontal="center"/>
    </xf>
    <xf numFmtId="0" fontId="4" fillId="0" borderId="0" xfId="0" applyFont="1" applyAlignment="1">
      <alignment horizontal="center"/>
    </xf>
    <xf numFmtId="44" fontId="0" fillId="0" borderId="0" xfId="18" applyFont="1" applyAlignment="1">
      <alignment horizontal="center"/>
    </xf>
    <xf numFmtId="44" fontId="0" fillId="0" borderId="0" xfId="18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D25" sqref="D25"/>
    </sheetView>
  </sheetViews>
  <sheetFormatPr defaultColWidth="9.00390625" defaultRowHeight="12.75"/>
  <cols>
    <col min="1" max="1" width="4.875" style="0" customWidth="1"/>
    <col min="2" max="2" width="6.25390625" style="0" customWidth="1"/>
    <col min="3" max="3" width="5.00390625" style="0" customWidth="1"/>
    <col min="4" max="4" width="28.75390625" style="0" customWidth="1"/>
    <col min="5" max="5" width="14.125" style="0" customWidth="1"/>
    <col min="6" max="6" width="12.375" style="0" customWidth="1"/>
    <col min="7" max="7" width="7.625" style="0" customWidth="1"/>
    <col min="8" max="8" width="7.125" style="0" customWidth="1"/>
  </cols>
  <sheetData>
    <row r="1" spans="5:7" ht="12.75">
      <c r="E1" s="68" t="s">
        <v>0</v>
      </c>
      <c r="F1" s="68"/>
      <c r="G1" s="68"/>
    </row>
    <row r="2" spans="5:7" ht="12.75">
      <c r="E2" s="68" t="s">
        <v>163</v>
      </c>
      <c r="F2" s="68"/>
      <c r="G2" s="68"/>
    </row>
    <row r="3" spans="5:7" ht="12.75">
      <c r="E3" s="68" t="s">
        <v>1</v>
      </c>
      <c r="F3" s="68"/>
      <c r="G3" s="68"/>
    </row>
    <row r="4" spans="5:7" ht="12.75">
      <c r="E4" s="68" t="s">
        <v>10</v>
      </c>
      <c r="F4" s="68"/>
      <c r="G4" s="68"/>
    </row>
    <row r="6" spans="1:8" ht="16.5">
      <c r="A6" s="72" t="s">
        <v>151</v>
      </c>
      <c r="B6" s="72"/>
      <c r="C6" s="72"/>
      <c r="D6" s="72"/>
      <c r="E6" s="72"/>
      <c r="F6" s="72"/>
      <c r="G6" s="72"/>
      <c r="H6" s="72"/>
    </row>
    <row r="8" spans="1:8" ht="12.75">
      <c r="A8" s="73" t="s">
        <v>2</v>
      </c>
      <c r="B8" s="73" t="s">
        <v>3</v>
      </c>
      <c r="C8" s="73" t="s">
        <v>4</v>
      </c>
      <c r="D8" s="73" t="s">
        <v>5</v>
      </c>
      <c r="E8" s="66" t="s">
        <v>6</v>
      </c>
      <c r="F8" s="67"/>
      <c r="G8" s="66" t="s">
        <v>7</v>
      </c>
      <c r="H8" s="67"/>
    </row>
    <row r="9" spans="1:8" ht="12.75">
      <c r="A9" s="74"/>
      <c r="B9" s="74"/>
      <c r="C9" s="74"/>
      <c r="D9" s="74"/>
      <c r="E9" s="1" t="s">
        <v>154</v>
      </c>
      <c r="F9" s="1" t="s">
        <v>155</v>
      </c>
      <c r="G9" s="1" t="s">
        <v>154</v>
      </c>
      <c r="H9" s="1" t="s">
        <v>161</v>
      </c>
    </row>
    <row r="10" spans="1:8" s="7" customFormat="1" ht="12.75">
      <c r="A10" s="5">
        <v>700</v>
      </c>
      <c r="B10" s="5"/>
      <c r="C10" s="5"/>
      <c r="D10" s="5" t="s">
        <v>8</v>
      </c>
      <c r="E10" s="6">
        <f>SUM(E11)</f>
        <v>100383</v>
      </c>
      <c r="F10" s="6">
        <f>SUM(F11)</f>
        <v>95133</v>
      </c>
      <c r="G10" s="6">
        <f>SUM(G11)</f>
        <v>0</v>
      </c>
      <c r="H10" s="6">
        <f>SUM(H11)</f>
        <v>0</v>
      </c>
    </row>
    <row r="11" spans="1:8" s="10" customFormat="1" ht="12.75">
      <c r="A11" s="8"/>
      <c r="B11" s="8">
        <v>70095</v>
      </c>
      <c r="C11" s="8"/>
      <c r="D11" s="8" t="s">
        <v>11</v>
      </c>
      <c r="E11" s="9">
        <f>SUM(E12:E13)</f>
        <v>100383</v>
      </c>
      <c r="F11" s="9">
        <f>SUM(F12:F13)</f>
        <v>95133</v>
      </c>
      <c r="G11" s="9">
        <f>SUM(G12:G13)</f>
        <v>0</v>
      </c>
      <c r="H11" s="9">
        <f>SUM(H12:H13)</f>
        <v>0</v>
      </c>
    </row>
    <row r="12" spans="1:8" ht="38.25">
      <c r="A12" s="1"/>
      <c r="B12" s="1"/>
      <c r="C12" s="2" t="s">
        <v>12</v>
      </c>
      <c r="D12" s="3" t="s">
        <v>112</v>
      </c>
      <c r="E12" s="4">
        <v>100383</v>
      </c>
      <c r="F12" s="4"/>
      <c r="G12" s="4" t="s">
        <v>9</v>
      </c>
      <c r="H12" s="1"/>
    </row>
    <row r="13" spans="1:8" ht="63.75">
      <c r="A13" s="1"/>
      <c r="B13" s="1"/>
      <c r="C13" s="1">
        <v>6330</v>
      </c>
      <c r="D13" s="3" t="s">
        <v>160</v>
      </c>
      <c r="E13" s="4">
        <v>0</v>
      </c>
      <c r="F13" s="4">
        <v>95133</v>
      </c>
      <c r="G13" s="4">
        <v>0</v>
      </c>
      <c r="H13" s="1"/>
    </row>
    <row r="14" spans="1:8" s="7" customFormat="1" ht="12.75">
      <c r="A14" s="69" t="s">
        <v>13</v>
      </c>
      <c r="B14" s="70"/>
      <c r="C14" s="70"/>
      <c r="D14" s="71"/>
      <c r="E14" s="11">
        <f>SUM(E10)</f>
        <v>100383</v>
      </c>
      <c r="F14" s="11">
        <f>SUM(F10)</f>
        <v>95133</v>
      </c>
      <c r="G14" s="11">
        <f>SUM(G10)</f>
        <v>0</v>
      </c>
      <c r="H14" s="11">
        <f>SUM(H10)</f>
        <v>0</v>
      </c>
    </row>
    <row r="16" spans="5:7" ht="12.75">
      <c r="E16" s="68" t="s">
        <v>37</v>
      </c>
      <c r="F16" s="68"/>
      <c r="G16" s="68"/>
    </row>
    <row r="17" spans="5:7" ht="12.75">
      <c r="E17" s="68" t="s">
        <v>1</v>
      </c>
      <c r="F17" s="68"/>
      <c r="G17" s="68"/>
    </row>
    <row r="19" spans="5:7" ht="12.75">
      <c r="E19" s="68" t="s">
        <v>38</v>
      </c>
      <c r="F19" s="68"/>
      <c r="G19" s="68"/>
    </row>
  </sheetData>
  <mergeCells count="15">
    <mergeCell ref="D8:D9"/>
    <mergeCell ref="A14:D14"/>
    <mergeCell ref="G8:H8"/>
    <mergeCell ref="A6:H6"/>
    <mergeCell ref="E1:G1"/>
    <mergeCell ref="E2:G2"/>
    <mergeCell ref="E3:G3"/>
    <mergeCell ref="E4:G4"/>
    <mergeCell ref="A8:A9"/>
    <mergeCell ref="B8:B9"/>
    <mergeCell ref="C8:C9"/>
    <mergeCell ref="E8:F8"/>
    <mergeCell ref="E16:G16"/>
    <mergeCell ref="E17:G17"/>
    <mergeCell ref="E19:G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4">
      <selection activeCell="A1" sqref="A1:H28"/>
    </sheetView>
  </sheetViews>
  <sheetFormatPr defaultColWidth="9.00390625" defaultRowHeight="12.75"/>
  <cols>
    <col min="1" max="1" width="4.75390625" style="0" customWidth="1"/>
    <col min="2" max="2" width="6.125" style="0" customWidth="1"/>
    <col min="3" max="3" width="5.125" style="0" customWidth="1"/>
    <col min="4" max="4" width="49.625" style="0" customWidth="1"/>
    <col min="5" max="6" width="15.00390625" style="0" customWidth="1"/>
    <col min="7" max="8" width="13.625" style="0" customWidth="1"/>
  </cols>
  <sheetData>
    <row r="1" spans="5:8" ht="12.75">
      <c r="E1" s="68" t="s">
        <v>16</v>
      </c>
      <c r="F1" s="68"/>
      <c r="G1" s="68"/>
      <c r="H1" s="35"/>
    </row>
    <row r="2" spans="5:8" ht="12.75">
      <c r="E2" s="68" t="s">
        <v>163</v>
      </c>
      <c r="F2" s="68"/>
      <c r="G2" s="68"/>
      <c r="H2" s="40"/>
    </row>
    <row r="3" spans="5:8" ht="12.75">
      <c r="E3" s="68" t="s">
        <v>1</v>
      </c>
      <c r="F3" s="68"/>
      <c r="G3" s="68"/>
      <c r="H3" s="40"/>
    </row>
    <row r="4" spans="5:8" ht="12.75">
      <c r="E4" s="68" t="s">
        <v>10</v>
      </c>
      <c r="F4" s="68"/>
      <c r="G4" s="68"/>
      <c r="H4" s="40"/>
    </row>
    <row r="6" spans="1:8" s="13" customFormat="1" ht="18">
      <c r="A6" s="78" t="s">
        <v>150</v>
      </c>
      <c r="B6" s="78"/>
      <c r="C6" s="78"/>
      <c r="D6" s="78"/>
      <c r="E6" s="78"/>
      <c r="F6" s="78"/>
      <c r="G6" s="78"/>
      <c r="H6" s="78"/>
    </row>
    <row r="8" spans="1:8" ht="12.75">
      <c r="A8" s="73" t="s">
        <v>2</v>
      </c>
      <c r="B8" s="73" t="s">
        <v>3</v>
      </c>
      <c r="C8" s="73" t="s">
        <v>4</v>
      </c>
      <c r="D8" s="73" t="s">
        <v>5</v>
      </c>
      <c r="E8" s="66" t="s">
        <v>6</v>
      </c>
      <c r="F8" s="67"/>
      <c r="G8" s="75" t="s">
        <v>7</v>
      </c>
      <c r="H8" s="75"/>
    </row>
    <row r="9" spans="1:8" ht="12.75">
      <c r="A9" s="74"/>
      <c r="B9" s="74"/>
      <c r="C9" s="74"/>
      <c r="D9" s="74"/>
      <c r="E9" s="47" t="s">
        <v>154</v>
      </c>
      <c r="F9" s="47" t="s">
        <v>155</v>
      </c>
      <c r="G9" s="47" t="s">
        <v>154</v>
      </c>
      <c r="H9" s="64" t="s">
        <v>155</v>
      </c>
    </row>
    <row r="10" spans="1:8" s="7" customFormat="1" ht="12.75">
      <c r="A10" s="12" t="s">
        <v>14</v>
      </c>
      <c r="B10" s="5"/>
      <c r="C10" s="5"/>
      <c r="D10" s="15" t="s">
        <v>15</v>
      </c>
      <c r="E10" s="6">
        <f>SUM(E11)</f>
        <v>0</v>
      </c>
      <c r="F10" s="6"/>
      <c r="G10" s="6">
        <f>SUM(G11)</f>
        <v>0</v>
      </c>
      <c r="H10" s="6">
        <f>SUM(H11)</f>
        <v>200000</v>
      </c>
    </row>
    <row r="11" spans="1:8" s="10" customFormat="1" ht="25.5">
      <c r="A11" s="8"/>
      <c r="B11" s="14" t="s">
        <v>17</v>
      </c>
      <c r="C11" s="8"/>
      <c r="D11" s="16" t="s">
        <v>18</v>
      </c>
      <c r="E11" s="9">
        <f>SUM(E12)</f>
        <v>0</v>
      </c>
      <c r="F11" s="9"/>
      <c r="G11" s="9">
        <f>SUM(G12)</f>
        <v>0</v>
      </c>
      <c r="H11" s="9">
        <f>SUM(H12)</f>
        <v>200000</v>
      </c>
    </row>
    <row r="12" spans="1:8" ht="12.75">
      <c r="A12" s="1"/>
      <c r="B12" s="1"/>
      <c r="C12" s="1">
        <v>6050</v>
      </c>
      <c r="D12" s="3" t="s">
        <v>19</v>
      </c>
      <c r="E12" s="4">
        <v>0</v>
      </c>
      <c r="F12" s="4"/>
      <c r="G12" s="4">
        <v>0</v>
      </c>
      <c r="H12" s="4">
        <v>200000</v>
      </c>
    </row>
    <row r="13" spans="1:8" ht="12.75">
      <c r="A13" s="1"/>
      <c r="B13" s="1"/>
      <c r="C13" s="1"/>
      <c r="D13" s="3" t="s">
        <v>20</v>
      </c>
      <c r="E13" s="4"/>
      <c r="F13" s="4"/>
      <c r="G13" s="4"/>
      <c r="H13" s="4"/>
    </row>
    <row r="14" spans="1:8" s="7" customFormat="1" ht="12.75">
      <c r="A14" s="5">
        <v>600</v>
      </c>
      <c r="B14" s="5"/>
      <c r="C14" s="5"/>
      <c r="D14" s="15" t="s">
        <v>21</v>
      </c>
      <c r="E14" s="6">
        <f>SUM(E18+E15)</f>
        <v>0</v>
      </c>
      <c r="F14" s="6">
        <f>SUM(F18+F15)</f>
        <v>164826</v>
      </c>
      <c r="G14" s="6">
        <f>SUM(G18+G15)</f>
        <v>0</v>
      </c>
      <c r="H14" s="6">
        <f>SUM(H18+H15)</f>
        <v>250000</v>
      </c>
    </row>
    <row r="15" spans="1:8" s="10" customFormat="1" ht="12.75">
      <c r="A15" s="8"/>
      <c r="B15" s="8">
        <v>60014</v>
      </c>
      <c r="C15" s="8"/>
      <c r="D15" s="16" t="s">
        <v>153</v>
      </c>
      <c r="E15" s="9">
        <f>SUM(E16)</f>
        <v>0</v>
      </c>
      <c r="F15" s="9">
        <f aca="true" t="shared" si="0" ref="F15:H16">SUM(F16)</f>
        <v>12000</v>
      </c>
      <c r="G15" s="9">
        <f t="shared" si="0"/>
        <v>0</v>
      </c>
      <c r="H15" s="9">
        <f t="shared" si="0"/>
        <v>0</v>
      </c>
    </row>
    <row r="16" spans="1:8" s="20" customFormat="1" ht="12.75">
      <c r="A16" s="17"/>
      <c r="B16" s="17"/>
      <c r="C16" s="17">
        <v>6050</v>
      </c>
      <c r="D16" s="18" t="s">
        <v>19</v>
      </c>
      <c r="E16" s="19">
        <f>SUM(E17)</f>
        <v>0</v>
      </c>
      <c r="F16" s="19">
        <f t="shared" si="0"/>
        <v>12000</v>
      </c>
      <c r="G16" s="19">
        <f t="shared" si="0"/>
        <v>0</v>
      </c>
      <c r="H16" s="19">
        <f t="shared" si="0"/>
        <v>0</v>
      </c>
    </row>
    <row r="17" spans="1:8" s="20" customFormat="1" ht="25.5">
      <c r="A17" s="17"/>
      <c r="B17" s="17"/>
      <c r="C17" s="17"/>
      <c r="D17" s="30" t="s">
        <v>124</v>
      </c>
      <c r="E17" s="19">
        <v>0</v>
      </c>
      <c r="F17" s="19">
        <v>12000</v>
      </c>
      <c r="G17" s="19">
        <v>0</v>
      </c>
      <c r="H17" s="19"/>
    </row>
    <row r="18" spans="1:8" s="10" customFormat="1" ht="12.75">
      <c r="A18" s="8"/>
      <c r="B18" s="8">
        <v>60016</v>
      </c>
      <c r="C18" s="8"/>
      <c r="D18" s="16" t="s">
        <v>22</v>
      </c>
      <c r="E18" s="9">
        <f>SUM(E19)</f>
        <v>0</v>
      </c>
      <c r="F18" s="9">
        <f>SUM(F19)</f>
        <v>152826</v>
      </c>
      <c r="G18" s="9">
        <f>SUM(G19)</f>
        <v>0</v>
      </c>
      <c r="H18" s="9">
        <f>SUM(H19)</f>
        <v>250000</v>
      </c>
    </row>
    <row r="19" spans="1:8" ht="12.75">
      <c r="A19" s="1"/>
      <c r="B19" s="1"/>
      <c r="C19" s="1">
        <v>6050</v>
      </c>
      <c r="D19" s="3" t="s">
        <v>19</v>
      </c>
      <c r="E19" s="4">
        <f>SUM(E20:E23)</f>
        <v>0</v>
      </c>
      <c r="F19" s="4">
        <f>SUM(F20:F23)</f>
        <v>152826</v>
      </c>
      <c r="G19" s="4">
        <f>SUM(G20:G23)</f>
        <v>0</v>
      </c>
      <c r="H19" s="4">
        <f>SUM(H20:H23)</f>
        <v>250000</v>
      </c>
    </row>
    <row r="20" spans="1:8" ht="12.75">
      <c r="A20" s="1"/>
      <c r="B20" s="1"/>
      <c r="C20" s="1"/>
      <c r="D20" s="3" t="s">
        <v>23</v>
      </c>
      <c r="E20" s="4">
        <v>0</v>
      </c>
      <c r="F20" s="4">
        <v>0</v>
      </c>
      <c r="G20" s="4"/>
      <c r="H20" s="4">
        <v>250000</v>
      </c>
    </row>
    <row r="21" spans="1:8" ht="15.75" customHeight="1">
      <c r="A21" s="1"/>
      <c r="B21" s="1"/>
      <c r="C21" s="1"/>
      <c r="D21" s="3" t="s">
        <v>24</v>
      </c>
      <c r="E21" s="4">
        <v>0</v>
      </c>
      <c r="F21" s="4">
        <v>100000</v>
      </c>
      <c r="G21" s="4">
        <v>0</v>
      </c>
      <c r="H21" s="4">
        <v>0</v>
      </c>
    </row>
    <row r="22" spans="1:8" ht="25.5">
      <c r="A22" s="1"/>
      <c r="B22" s="1"/>
      <c r="C22" s="1"/>
      <c r="D22" s="30" t="s">
        <v>125</v>
      </c>
      <c r="E22" s="4">
        <v>0</v>
      </c>
      <c r="F22" s="4">
        <v>32086</v>
      </c>
      <c r="G22" s="4">
        <v>0</v>
      </c>
      <c r="H22" s="4">
        <v>0</v>
      </c>
    </row>
    <row r="23" spans="1:8" ht="63.75">
      <c r="A23" s="1"/>
      <c r="B23" s="1"/>
      <c r="C23" s="1"/>
      <c r="D23" s="30" t="s">
        <v>126</v>
      </c>
      <c r="E23" s="4">
        <v>0</v>
      </c>
      <c r="F23" s="4">
        <v>20740</v>
      </c>
      <c r="G23" s="4">
        <v>0</v>
      </c>
      <c r="H23" s="4">
        <v>0</v>
      </c>
    </row>
    <row r="24" spans="1:8" ht="12.75">
      <c r="A24" s="5">
        <v>700</v>
      </c>
      <c r="B24" s="5"/>
      <c r="C24" s="5"/>
      <c r="D24" s="15" t="s">
        <v>8</v>
      </c>
      <c r="E24" s="6">
        <f>SUM(E25)</f>
        <v>105383</v>
      </c>
      <c r="F24" s="6">
        <f>SUM(F25)</f>
        <v>310054</v>
      </c>
      <c r="G24" s="6">
        <f>SUM(G25)</f>
        <v>0</v>
      </c>
      <c r="H24" s="6">
        <f>SUM(H25)</f>
        <v>400000</v>
      </c>
    </row>
    <row r="25" spans="1:8" ht="12.75">
      <c r="A25" s="8"/>
      <c r="B25" s="8">
        <v>70095</v>
      </c>
      <c r="C25" s="8"/>
      <c r="D25" s="16" t="s">
        <v>11</v>
      </c>
      <c r="E25" s="9">
        <f>SUM(E26+E28+E31+E34)</f>
        <v>105383</v>
      </c>
      <c r="F25" s="9">
        <f>SUM(F26+F28+F31+F34)</f>
        <v>310054</v>
      </c>
      <c r="G25" s="9">
        <f>SUM(G26+G28+G31+G34)</f>
        <v>0</v>
      </c>
      <c r="H25" s="9">
        <f>SUM(H26+H28+H31+H34)</f>
        <v>400000</v>
      </c>
    </row>
    <row r="26" spans="1:8" s="20" customFormat="1" ht="12.75">
      <c r="A26" s="17"/>
      <c r="B26" s="17"/>
      <c r="C26" s="17">
        <v>4270</v>
      </c>
      <c r="D26" s="18" t="s">
        <v>27</v>
      </c>
      <c r="E26" s="19">
        <v>20000</v>
      </c>
      <c r="F26" s="19"/>
      <c r="G26" s="19">
        <v>0</v>
      </c>
      <c r="H26" s="19"/>
    </row>
    <row r="27" spans="1:8" s="20" customFormat="1" ht="12.75">
      <c r="A27" s="17"/>
      <c r="B27" s="17"/>
      <c r="C27" s="17"/>
      <c r="D27" s="18" t="s">
        <v>28</v>
      </c>
      <c r="E27" s="19"/>
      <c r="F27" s="19"/>
      <c r="G27" s="19"/>
      <c r="H27" s="19"/>
    </row>
    <row r="28" spans="1:8" s="20" customFormat="1" ht="12.75">
      <c r="A28" s="17"/>
      <c r="B28" s="17"/>
      <c r="C28" s="17">
        <v>4300</v>
      </c>
      <c r="D28" s="18" t="s">
        <v>26</v>
      </c>
      <c r="E28" s="19">
        <f>SUM(E29:E30)</f>
        <v>85383</v>
      </c>
      <c r="F28" s="19">
        <f>SUM(F29:F30)</f>
        <v>0</v>
      </c>
      <c r="G28" s="19">
        <f>SUM(G29:G30)</f>
        <v>0</v>
      </c>
      <c r="H28" s="19">
        <f>SUM(H29:H30)</f>
        <v>0</v>
      </c>
    </row>
    <row r="29" spans="1:8" s="20" customFormat="1" ht="25.5">
      <c r="A29" s="17"/>
      <c r="B29" s="17"/>
      <c r="C29" s="17"/>
      <c r="D29" s="18" t="s">
        <v>113</v>
      </c>
      <c r="E29" s="19">
        <v>80383</v>
      </c>
      <c r="F29" s="19"/>
      <c r="G29" s="19"/>
      <c r="H29" s="19"/>
    </row>
    <row r="30" spans="1:8" s="20" customFormat="1" ht="25.5">
      <c r="A30" s="17"/>
      <c r="B30" s="17"/>
      <c r="C30" s="17"/>
      <c r="D30" s="18" t="s">
        <v>114</v>
      </c>
      <c r="E30" s="19">
        <v>5000</v>
      </c>
      <c r="F30" s="19"/>
      <c r="G30" s="19"/>
      <c r="H30" s="19"/>
    </row>
    <row r="31" spans="1:8" ht="12.75">
      <c r="A31" s="1"/>
      <c r="B31" s="1"/>
      <c r="C31" s="2">
        <v>6050</v>
      </c>
      <c r="D31" s="3" t="s">
        <v>19</v>
      </c>
      <c r="E31" s="4">
        <f>SUM(E32:E33)</f>
        <v>0</v>
      </c>
      <c r="F31" s="4">
        <f>SUM(F32:F33)</f>
        <v>290054</v>
      </c>
      <c r="G31" s="4">
        <f>SUM(G32:G33)</f>
        <v>0</v>
      </c>
      <c r="H31" s="4">
        <f>SUM(H32:H33)</f>
        <v>400000</v>
      </c>
    </row>
    <row r="32" spans="1:8" ht="25.5">
      <c r="A32" s="1"/>
      <c r="B32" s="1"/>
      <c r="C32" s="1"/>
      <c r="D32" s="3" t="s">
        <v>25</v>
      </c>
      <c r="E32" s="4"/>
      <c r="F32" s="4"/>
      <c r="G32" s="4">
        <v>0</v>
      </c>
      <c r="H32" s="4">
        <v>400000</v>
      </c>
    </row>
    <row r="33" spans="1:8" ht="38.25">
      <c r="A33" s="1"/>
      <c r="B33" s="1"/>
      <c r="C33" s="1"/>
      <c r="D33" s="3" t="s">
        <v>39</v>
      </c>
      <c r="E33" s="4">
        <v>0</v>
      </c>
      <c r="F33" s="4">
        <v>290054</v>
      </c>
      <c r="G33" s="4"/>
      <c r="H33" s="4"/>
    </row>
    <row r="34" spans="1:8" ht="12.75">
      <c r="A34" s="1"/>
      <c r="B34" s="1"/>
      <c r="C34" s="1">
        <v>6060</v>
      </c>
      <c r="D34" s="3" t="s">
        <v>29</v>
      </c>
      <c r="E34" s="4">
        <v>0</v>
      </c>
      <c r="F34" s="4">
        <v>20000</v>
      </c>
      <c r="G34" s="4">
        <v>0</v>
      </c>
      <c r="H34" s="4"/>
    </row>
    <row r="35" spans="1:8" ht="12.75">
      <c r="A35" s="1"/>
      <c r="B35" s="1"/>
      <c r="C35" s="1"/>
      <c r="D35" s="3" t="s">
        <v>109</v>
      </c>
      <c r="E35" s="4"/>
      <c r="F35" s="4"/>
      <c r="G35" s="4"/>
      <c r="H35" s="4"/>
    </row>
    <row r="36" spans="1:8" s="7" customFormat="1" ht="12.75">
      <c r="A36" s="5">
        <v>750</v>
      </c>
      <c r="B36" s="5"/>
      <c r="C36" s="5"/>
      <c r="D36" s="15" t="s">
        <v>30</v>
      </c>
      <c r="E36" s="6">
        <f>SUM(E37)</f>
        <v>81450</v>
      </c>
      <c r="F36" s="6">
        <f>SUM(F37)</f>
        <v>0</v>
      </c>
      <c r="G36" s="6">
        <f>SUM(G37)</f>
        <v>0</v>
      </c>
      <c r="H36" s="6">
        <f>SUM(H37)</f>
        <v>0</v>
      </c>
    </row>
    <row r="37" spans="1:8" s="10" customFormat="1" ht="12.75">
      <c r="A37" s="8"/>
      <c r="B37" s="8">
        <v>75023</v>
      </c>
      <c r="C37" s="8"/>
      <c r="D37" s="16" t="s">
        <v>31</v>
      </c>
      <c r="E37" s="9">
        <f>SUM(E38:E40)</f>
        <v>81450</v>
      </c>
      <c r="F37" s="9">
        <f>SUM(F38:F40)</f>
        <v>0</v>
      </c>
      <c r="G37" s="9">
        <f>SUM(G38:G40)</f>
        <v>0</v>
      </c>
      <c r="H37" s="9">
        <f>SUM(H38:H40)</f>
        <v>0</v>
      </c>
    </row>
    <row r="38" spans="1:8" ht="12.75">
      <c r="A38" s="1"/>
      <c r="B38" s="1"/>
      <c r="C38" s="1">
        <v>4010</v>
      </c>
      <c r="D38" s="3" t="s">
        <v>32</v>
      </c>
      <c r="E38" s="4">
        <v>74774</v>
      </c>
      <c r="F38" s="4">
        <v>0</v>
      </c>
      <c r="G38" s="4">
        <v>0</v>
      </c>
      <c r="H38" s="4">
        <v>0</v>
      </c>
    </row>
    <row r="39" spans="1:8" ht="12.75">
      <c r="A39" s="1"/>
      <c r="B39" s="1"/>
      <c r="C39" s="1">
        <v>4110</v>
      </c>
      <c r="D39" s="3" t="s">
        <v>110</v>
      </c>
      <c r="E39" s="4">
        <v>5542</v>
      </c>
      <c r="F39" s="4">
        <v>0</v>
      </c>
      <c r="G39" s="4">
        <v>0</v>
      </c>
      <c r="H39" s="4">
        <v>0</v>
      </c>
    </row>
    <row r="40" spans="1:8" ht="12.75">
      <c r="A40" s="1"/>
      <c r="B40" s="1"/>
      <c r="C40" s="1">
        <v>4120</v>
      </c>
      <c r="D40" s="3" t="s">
        <v>111</v>
      </c>
      <c r="E40" s="4">
        <v>1134</v>
      </c>
      <c r="F40" s="4">
        <v>0</v>
      </c>
      <c r="G40" s="4">
        <v>0</v>
      </c>
      <c r="H40" s="4">
        <v>0</v>
      </c>
    </row>
    <row r="41" spans="1:8" s="7" customFormat="1" ht="12.75">
      <c r="A41" s="5">
        <v>800</v>
      </c>
      <c r="B41" s="5"/>
      <c r="C41" s="5"/>
      <c r="D41" s="15" t="s">
        <v>156</v>
      </c>
      <c r="E41" s="6">
        <f>SUM(E42)</f>
        <v>0</v>
      </c>
      <c r="F41" s="6">
        <f aca="true" t="shared" si="1" ref="F41:H43">SUM(F42)</f>
        <v>13000</v>
      </c>
      <c r="G41" s="6">
        <f t="shared" si="1"/>
        <v>0</v>
      </c>
      <c r="H41" s="6">
        <f t="shared" si="1"/>
        <v>0</v>
      </c>
    </row>
    <row r="42" spans="1:8" s="10" customFormat="1" ht="12.75">
      <c r="A42" s="8"/>
      <c r="B42" s="8">
        <v>80101</v>
      </c>
      <c r="C42" s="8"/>
      <c r="D42" s="16" t="s">
        <v>157</v>
      </c>
      <c r="E42" s="9">
        <f>SUM(E43)</f>
        <v>0</v>
      </c>
      <c r="F42" s="9">
        <f t="shared" si="1"/>
        <v>13000</v>
      </c>
      <c r="G42" s="9">
        <f t="shared" si="1"/>
        <v>0</v>
      </c>
      <c r="H42" s="9">
        <f t="shared" si="1"/>
        <v>0</v>
      </c>
    </row>
    <row r="43" spans="1:8" ht="12.75">
      <c r="A43" s="1"/>
      <c r="B43" s="1"/>
      <c r="C43" s="1">
        <v>6050</v>
      </c>
      <c r="D43" s="3" t="s">
        <v>19</v>
      </c>
      <c r="E43" s="4">
        <f>SUM(E44)</f>
        <v>0</v>
      </c>
      <c r="F43" s="4">
        <f t="shared" si="1"/>
        <v>13000</v>
      </c>
      <c r="G43" s="4">
        <f t="shared" si="1"/>
        <v>0</v>
      </c>
      <c r="H43" s="4">
        <f t="shared" si="1"/>
        <v>0</v>
      </c>
    </row>
    <row r="44" spans="1:8" ht="12.75">
      <c r="A44" s="1"/>
      <c r="B44" s="1"/>
      <c r="C44" s="1"/>
      <c r="D44" s="3" t="s">
        <v>158</v>
      </c>
      <c r="E44" s="4"/>
      <c r="F44" s="4">
        <v>13000</v>
      </c>
      <c r="G44" s="4"/>
      <c r="H44" s="4"/>
    </row>
    <row r="45" spans="1:8" s="7" customFormat="1" ht="12.75">
      <c r="A45" s="5">
        <v>926</v>
      </c>
      <c r="B45" s="5"/>
      <c r="C45" s="5"/>
      <c r="D45" s="15" t="s">
        <v>34</v>
      </c>
      <c r="E45" s="6">
        <f>SUM(E46)</f>
        <v>0</v>
      </c>
      <c r="F45" s="6">
        <f aca="true" t="shared" si="2" ref="F45:H46">SUM(F46)</f>
        <v>1220</v>
      </c>
      <c r="G45" s="6">
        <f t="shared" si="2"/>
        <v>0</v>
      </c>
      <c r="H45" s="6">
        <f t="shared" si="2"/>
        <v>120000</v>
      </c>
    </row>
    <row r="46" spans="1:8" s="10" customFormat="1" ht="12.75">
      <c r="A46" s="8"/>
      <c r="B46" s="8">
        <v>92601</v>
      </c>
      <c r="C46" s="8"/>
      <c r="D46" s="16" t="s">
        <v>35</v>
      </c>
      <c r="E46" s="9">
        <f>SUM(E47)</f>
        <v>0</v>
      </c>
      <c r="F46" s="9">
        <f t="shared" si="2"/>
        <v>1220</v>
      </c>
      <c r="G46" s="9">
        <f t="shared" si="2"/>
        <v>0</v>
      </c>
      <c r="H46" s="9">
        <f t="shared" si="2"/>
        <v>120000</v>
      </c>
    </row>
    <row r="47" spans="1:8" s="20" customFormat="1" ht="12.75">
      <c r="A47" s="17"/>
      <c r="B47" s="17"/>
      <c r="C47" s="17">
        <v>6050</v>
      </c>
      <c r="D47" s="18" t="s">
        <v>19</v>
      </c>
      <c r="E47" s="19">
        <f>SUM(E48:E49)</f>
        <v>0</v>
      </c>
      <c r="F47" s="19">
        <f>SUM(F48:F49)</f>
        <v>1220</v>
      </c>
      <c r="G47" s="19">
        <f>SUM(G48:G49)</f>
        <v>0</v>
      </c>
      <c r="H47" s="19">
        <f>SUM(H48:H49)</f>
        <v>120000</v>
      </c>
    </row>
    <row r="48" spans="1:8" ht="25.5">
      <c r="A48" s="1"/>
      <c r="B48" s="1"/>
      <c r="C48" s="1"/>
      <c r="D48" s="3" t="s">
        <v>33</v>
      </c>
      <c r="E48" s="4"/>
      <c r="F48" s="4">
        <v>0</v>
      </c>
      <c r="G48" s="4">
        <v>0</v>
      </c>
      <c r="H48" s="4">
        <v>120000</v>
      </c>
    </row>
    <row r="49" spans="1:8" ht="25.5">
      <c r="A49" s="1"/>
      <c r="B49" s="1"/>
      <c r="C49" s="1"/>
      <c r="D49" s="30" t="s">
        <v>148</v>
      </c>
      <c r="E49" s="4">
        <v>0</v>
      </c>
      <c r="F49" s="4">
        <v>1220</v>
      </c>
      <c r="G49" s="4">
        <v>0</v>
      </c>
      <c r="H49" s="4">
        <v>0</v>
      </c>
    </row>
    <row r="50" spans="1:8" ht="12.75">
      <c r="A50" s="75" t="s">
        <v>36</v>
      </c>
      <c r="B50" s="75"/>
      <c r="C50" s="75"/>
      <c r="D50" s="75"/>
      <c r="E50" s="4">
        <f>SUM(E45+E41+E36+E24+E14+E10)</f>
        <v>186833</v>
      </c>
      <c r="F50" s="4">
        <f>SUM(F45+F41+F36+F24+F14+F10)</f>
        <v>489100</v>
      </c>
      <c r="G50" s="4">
        <f>SUM(G45+G41+G36+G24+G14+G10)</f>
        <v>0</v>
      </c>
      <c r="H50" s="4">
        <f>SUM(H45+H41+H36+H24+H14+H10)</f>
        <v>970000</v>
      </c>
    </row>
    <row r="51" spans="4:8" s="21" customFormat="1" ht="12.75">
      <c r="D51" s="22"/>
      <c r="E51" s="23"/>
      <c r="F51" s="23"/>
      <c r="G51" s="23"/>
      <c r="H51" s="23"/>
    </row>
    <row r="52" spans="1:8" s="21" customFormat="1" ht="12.75">
      <c r="A52" s="93" t="s">
        <v>162</v>
      </c>
      <c r="B52" s="93"/>
      <c r="C52" s="93"/>
      <c r="D52" s="93"/>
      <c r="E52" s="93"/>
      <c r="F52" s="93"/>
      <c r="G52" s="23"/>
      <c r="H52" s="23"/>
    </row>
    <row r="53" spans="4:8" s="21" customFormat="1" ht="12.75">
      <c r="D53" s="22"/>
      <c r="E53" s="76" t="s">
        <v>37</v>
      </c>
      <c r="F53" s="76"/>
      <c r="G53" s="77"/>
      <c r="H53" s="60"/>
    </row>
    <row r="54" spans="5:8" ht="12.75">
      <c r="E54" s="68" t="s">
        <v>1</v>
      </c>
      <c r="F54" s="68"/>
      <c r="G54" s="68"/>
      <c r="H54" s="40"/>
    </row>
    <row r="56" spans="5:8" ht="12.75">
      <c r="E56" s="68" t="s">
        <v>38</v>
      </c>
      <c r="F56" s="68"/>
      <c r="G56" s="68"/>
      <c r="H56" s="40"/>
    </row>
  </sheetData>
  <mergeCells count="16">
    <mergeCell ref="E8:F8"/>
    <mergeCell ref="G8:H8"/>
    <mergeCell ref="A6:H6"/>
    <mergeCell ref="A8:A9"/>
    <mergeCell ref="B8:B9"/>
    <mergeCell ref="C8:C9"/>
    <mergeCell ref="D8:D9"/>
    <mergeCell ref="E1:G1"/>
    <mergeCell ref="E2:G2"/>
    <mergeCell ref="E3:G3"/>
    <mergeCell ref="E4:G4"/>
    <mergeCell ref="A50:D50"/>
    <mergeCell ref="E53:G53"/>
    <mergeCell ref="E54:G54"/>
    <mergeCell ref="E56:G56"/>
    <mergeCell ref="A52:F5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23">
      <selection activeCell="A1" sqref="A1:N14"/>
    </sheetView>
  </sheetViews>
  <sheetFormatPr defaultColWidth="9.00390625" defaultRowHeight="12.75"/>
  <cols>
    <col min="1" max="1" width="3.25390625" style="0" customWidth="1"/>
    <col min="2" max="2" width="4.875" style="0" customWidth="1"/>
    <col min="3" max="3" width="6.125" style="0" customWidth="1"/>
    <col min="4" max="4" width="5.125" style="0" customWidth="1"/>
    <col min="5" max="5" width="30.375" style="0" customWidth="1"/>
    <col min="6" max="6" width="13.125" style="0" customWidth="1"/>
    <col min="7" max="7" width="12.00390625" style="0" customWidth="1"/>
    <col min="8" max="8" width="12.625" style="0" customWidth="1"/>
    <col min="9" max="9" width="4.625" style="0" customWidth="1"/>
    <col min="10" max="10" width="4.375" style="0" customWidth="1"/>
    <col min="11" max="11" width="3.875" style="0" customWidth="1"/>
    <col min="12" max="12" width="13.00390625" style="0" customWidth="1"/>
    <col min="13" max="13" width="12.125" style="0" customWidth="1"/>
    <col min="14" max="14" width="6.125" style="0" customWidth="1"/>
  </cols>
  <sheetData>
    <row r="1" spans="12:14" ht="12.75">
      <c r="L1" s="79" t="s">
        <v>40</v>
      </c>
      <c r="M1" s="80"/>
      <c r="N1" s="80"/>
    </row>
    <row r="2" spans="12:14" ht="12.75">
      <c r="L2" s="68" t="s">
        <v>163</v>
      </c>
      <c r="M2" s="68"/>
      <c r="N2" s="68"/>
    </row>
    <row r="3" spans="12:14" ht="12.75">
      <c r="L3" s="68" t="s">
        <v>1</v>
      </c>
      <c r="M3" s="68"/>
      <c r="N3" s="68"/>
    </row>
    <row r="4" spans="12:14" ht="12.75">
      <c r="L4" s="68" t="s">
        <v>10</v>
      </c>
      <c r="M4" s="68"/>
      <c r="N4" s="68"/>
    </row>
    <row r="5" spans="1:14" ht="18">
      <c r="A5" s="81" t="s">
        <v>41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ht="18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5" t="s">
        <v>42</v>
      </c>
    </row>
    <row r="7" spans="1:14" ht="12.75">
      <c r="A7" s="82" t="s">
        <v>43</v>
      </c>
      <c r="B7" s="82" t="s">
        <v>2</v>
      </c>
      <c r="C7" s="82" t="s">
        <v>3</v>
      </c>
      <c r="D7" s="82" t="s">
        <v>44</v>
      </c>
      <c r="E7" s="83" t="s">
        <v>45</v>
      </c>
      <c r="F7" s="83" t="s">
        <v>46</v>
      </c>
      <c r="G7" s="83" t="s">
        <v>47</v>
      </c>
      <c r="H7" s="83"/>
      <c r="I7" s="83"/>
      <c r="J7" s="83"/>
      <c r="K7" s="83"/>
      <c r="L7" s="83"/>
      <c r="M7" s="83"/>
      <c r="N7" s="83" t="s">
        <v>48</v>
      </c>
    </row>
    <row r="8" spans="1:14" ht="12.75">
      <c r="A8" s="82"/>
      <c r="B8" s="82"/>
      <c r="C8" s="82"/>
      <c r="D8" s="82"/>
      <c r="E8" s="83"/>
      <c r="F8" s="83"/>
      <c r="G8" s="83" t="s">
        <v>49</v>
      </c>
      <c r="H8" s="83" t="s">
        <v>50</v>
      </c>
      <c r="I8" s="83"/>
      <c r="J8" s="83"/>
      <c r="K8" s="83"/>
      <c r="L8" s="83" t="s">
        <v>51</v>
      </c>
      <c r="M8" s="83" t="s">
        <v>52</v>
      </c>
      <c r="N8" s="83"/>
    </row>
    <row r="9" spans="1:14" ht="12.75">
      <c r="A9" s="82"/>
      <c r="B9" s="82"/>
      <c r="C9" s="82"/>
      <c r="D9" s="82"/>
      <c r="E9" s="83"/>
      <c r="F9" s="83"/>
      <c r="G9" s="83"/>
      <c r="H9" s="83" t="s">
        <v>53</v>
      </c>
      <c r="I9" s="83" t="s">
        <v>54</v>
      </c>
      <c r="J9" s="83" t="s">
        <v>55</v>
      </c>
      <c r="K9" s="83" t="s">
        <v>56</v>
      </c>
      <c r="L9" s="83"/>
      <c r="M9" s="83"/>
      <c r="N9" s="83"/>
    </row>
    <row r="10" spans="1:14" ht="12.75">
      <c r="A10" s="82"/>
      <c r="B10" s="82"/>
      <c r="C10" s="82"/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</row>
    <row r="11" spans="1:14" ht="166.5" customHeight="1">
      <c r="A11" s="82"/>
      <c r="B11" s="82"/>
      <c r="C11" s="82"/>
      <c r="D11" s="82"/>
      <c r="E11" s="83"/>
      <c r="F11" s="83"/>
      <c r="G11" s="83"/>
      <c r="H11" s="83"/>
      <c r="I11" s="83"/>
      <c r="J11" s="83"/>
      <c r="K11" s="83"/>
      <c r="L11" s="83"/>
      <c r="M11" s="83"/>
      <c r="N11" s="83"/>
    </row>
    <row r="12" spans="1:14" ht="12.75">
      <c r="A12" s="26">
        <v>1</v>
      </c>
      <c r="B12" s="26">
        <v>2</v>
      </c>
      <c r="C12" s="26">
        <v>3</v>
      </c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  <c r="M12" s="26">
        <v>13</v>
      </c>
      <c r="N12" s="26">
        <v>14</v>
      </c>
    </row>
    <row r="13" spans="1:14" ht="51">
      <c r="A13" s="27" t="s">
        <v>57</v>
      </c>
      <c r="B13" s="28" t="s">
        <v>14</v>
      </c>
      <c r="C13" s="28" t="s">
        <v>17</v>
      </c>
      <c r="D13" s="29">
        <v>6050</v>
      </c>
      <c r="E13" s="30" t="s">
        <v>58</v>
      </c>
      <c r="F13" s="31">
        <v>690000</v>
      </c>
      <c r="G13" s="31">
        <f aca="true" t="shared" si="0" ref="G13:G25">SUM(H13:K13)</f>
        <v>0</v>
      </c>
      <c r="H13" s="31">
        <v>0</v>
      </c>
      <c r="I13" s="29"/>
      <c r="J13" s="30"/>
      <c r="K13" s="29"/>
      <c r="L13" s="31">
        <v>690000</v>
      </c>
      <c r="M13" s="31"/>
      <c r="N13" s="32" t="s">
        <v>59</v>
      </c>
    </row>
    <row r="14" spans="1:14" ht="63.75">
      <c r="A14" s="27" t="s">
        <v>60</v>
      </c>
      <c r="B14" s="29">
        <v>600</v>
      </c>
      <c r="C14" s="29">
        <v>60016</v>
      </c>
      <c r="D14" s="29">
        <v>6050</v>
      </c>
      <c r="E14" s="30" t="s">
        <v>119</v>
      </c>
      <c r="F14" s="31">
        <v>3632086</v>
      </c>
      <c r="G14" s="31">
        <v>32086</v>
      </c>
      <c r="H14" s="31">
        <v>32086</v>
      </c>
      <c r="I14" s="29"/>
      <c r="J14" s="30"/>
      <c r="K14" s="29"/>
      <c r="L14" s="31">
        <v>1600000</v>
      </c>
      <c r="M14" s="31">
        <v>2000000</v>
      </c>
      <c r="N14" s="32" t="s">
        <v>59</v>
      </c>
    </row>
    <row r="15" spans="1:14" ht="76.5">
      <c r="A15" s="27" t="s">
        <v>62</v>
      </c>
      <c r="B15" s="29">
        <v>600</v>
      </c>
      <c r="C15" s="29">
        <v>60016</v>
      </c>
      <c r="D15" s="29">
        <v>6050</v>
      </c>
      <c r="E15" s="30" t="s">
        <v>61</v>
      </c>
      <c r="F15" s="31">
        <v>2500000</v>
      </c>
      <c r="G15" s="31">
        <f t="shared" si="0"/>
        <v>375000</v>
      </c>
      <c r="H15" s="31">
        <v>375000</v>
      </c>
      <c r="I15" s="29"/>
      <c r="J15" s="30"/>
      <c r="K15" s="29"/>
      <c r="L15" s="31">
        <v>1000000</v>
      </c>
      <c r="M15" s="31">
        <v>1125000</v>
      </c>
      <c r="N15" s="32" t="s">
        <v>59</v>
      </c>
    </row>
    <row r="16" spans="1:14" ht="51">
      <c r="A16" s="27" t="s">
        <v>64</v>
      </c>
      <c r="B16" s="29">
        <v>600</v>
      </c>
      <c r="C16" s="29">
        <v>60016</v>
      </c>
      <c r="D16" s="29">
        <v>6050</v>
      </c>
      <c r="E16" s="30" t="s">
        <v>63</v>
      </c>
      <c r="F16" s="31">
        <v>1600000</v>
      </c>
      <c r="G16" s="31">
        <f t="shared" si="0"/>
        <v>240000</v>
      </c>
      <c r="H16" s="31">
        <v>240000</v>
      </c>
      <c r="I16" s="29"/>
      <c r="J16" s="30"/>
      <c r="K16" s="29"/>
      <c r="L16" s="31">
        <v>1360000</v>
      </c>
      <c r="M16" s="31"/>
      <c r="N16" s="32" t="s">
        <v>59</v>
      </c>
    </row>
    <row r="17" spans="1:14" ht="51">
      <c r="A17" s="27" t="s">
        <v>66</v>
      </c>
      <c r="B17" s="29">
        <v>600</v>
      </c>
      <c r="C17" s="29">
        <v>60016</v>
      </c>
      <c r="D17" s="29">
        <v>6050</v>
      </c>
      <c r="E17" s="30" t="s">
        <v>65</v>
      </c>
      <c r="F17" s="31">
        <v>1200000</v>
      </c>
      <c r="G17" s="31">
        <f t="shared" si="0"/>
        <v>180000</v>
      </c>
      <c r="H17" s="31">
        <v>180000</v>
      </c>
      <c r="I17" s="29"/>
      <c r="J17" s="30"/>
      <c r="K17" s="29"/>
      <c r="L17" s="31">
        <v>1020000</v>
      </c>
      <c r="M17" s="31"/>
      <c r="N17" s="32" t="s">
        <v>59</v>
      </c>
    </row>
    <row r="18" spans="1:14" ht="38.25">
      <c r="A18" s="27" t="s">
        <v>67</v>
      </c>
      <c r="B18" s="29">
        <v>600</v>
      </c>
      <c r="C18" s="29">
        <v>60016</v>
      </c>
      <c r="D18" s="29">
        <v>6050</v>
      </c>
      <c r="E18" s="30" t="s">
        <v>107</v>
      </c>
      <c r="F18" s="31">
        <v>1130900</v>
      </c>
      <c r="G18" s="31">
        <f t="shared" si="0"/>
        <v>300000</v>
      </c>
      <c r="H18" s="31">
        <v>300000</v>
      </c>
      <c r="I18" s="29"/>
      <c r="J18" s="30"/>
      <c r="K18" s="29"/>
      <c r="L18" s="31">
        <v>830900</v>
      </c>
      <c r="M18" s="61"/>
      <c r="N18" s="62" t="s">
        <v>59</v>
      </c>
    </row>
    <row r="19" spans="1:14" ht="127.5">
      <c r="A19" s="27" t="s">
        <v>69</v>
      </c>
      <c r="B19" s="29">
        <v>600</v>
      </c>
      <c r="C19" s="29">
        <v>60016</v>
      </c>
      <c r="D19" s="29">
        <v>6050</v>
      </c>
      <c r="E19" s="30" t="s">
        <v>120</v>
      </c>
      <c r="F19" s="36">
        <v>670000</v>
      </c>
      <c r="G19" s="36">
        <v>20740</v>
      </c>
      <c r="H19" s="36">
        <v>20740</v>
      </c>
      <c r="I19" s="37"/>
      <c r="J19" s="38"/>
      <c r="K19" s="37"/>
      <c r="L19" s="65">
        <v>649260</v>
      </c>
      <c r="M19" s="63">
        <v>0</v>
      </c>
      <c r="N19" s="62" t="s">
        <v>59</v>
      </c>
    </row>
    <row r="20" spans="1:14" ht="63.75">
      <c r="A20" s="27" t="s">
        <v>71</v>
      </c>
      <c r="B20" s="29">
        <v>750</v>
      </c>
      <c r="C20" s="29">
        <v>75023</v>
      </c>
      <c r="D20" s="29">
        <v>6060</v>
      </c>
      <c r="E20" s="30" t="s">
        <v>68</v>
      </c>
      <c r="F20" s="31">
        <v>99000</v>
      </c>
      <c r="G20" s="31">
        <f t="shared" si="0"/>
        <v>62000</v>
      </c>
      <c r="H20" s="31">
        <v>62000</v>
      </c>
      <c r="I20" s="29"/>
      <c r="J20" s="30"/>
      <c r="K20" s="29"/>
      <c r="L20" s="31">
        <v>37000</v>
      </c>
      <c r="M20" s="31"/>
      <c r="N20" s="32" t="s">
        <v>59</v>
      </c>
    </row>
    <row r="21" spans="1:14" ht="76.5">
      <c r="A21" s="27" t="s">
        <v>73</v>
      </c>
      <c r="B21" s="29">
        <v>801</v>
      </c>
      <c r="C21" s="29">
        <v>80101</v>
      </c>
      <c r="D21" s="29">
        <v>6050</v>
      </c>
      <c r="E21" s="30" t="s">
        <v>70</v>
      </c>
      <c r="F21" s="31">
        <v>2100000</v>
      </c>
      <c r="G21" s="31">
        <f t="shared" si="0"/>
        <v>70000</v>
      </c>
      <c r="H21" s="31">
        <v>70000</v>
      </c>
      <c r="I21" s="29"/>
      <c r="J21" s="30"/>
      <c r="K21" s="29"/>
      <c r="L21" s="31">
        <v>1000000</v>
      </c>
      <c r="M21" s="31">
        <v>1030000</v>
      </c>
      <c r="N21" s="32" t="s">
        <v>59</v>
      </c>
    </row>
    <row r="22" spans="1:14" ht="51">
      <c r="A22" s="27" t="s">
        <v>75</v>
      </c>
      <c r="B22" s="29">
        <v>801</v>
      </c>
      <c r="C22" s="29">
        <v>80104</v>
      </c>
      <c r="D22" s="29">
        <v>6050</v>
      </c>
      <c r="E22" s="30" t="s">
        <v>72</v>
      </c>
      <c r="F22" s="31">
        <v>405000</v>
      </c>
      <c r="G22" s="31">
        <f t="shared" si="0"/>
        <v>60000</v>
      </c>
      <c r="H22" s="31">
        <v>60000</v>
      </c>
      <c r="I22" s="29"/>
      <c r="J22" s="30"/>
      <c r="K22" s="29"/>
      <c r="L22" s="31">
        <v>345000</v>
      </c>
      <c r="M22" s="31"/>
      <c r="N22" s="32" t="s">
        <v>59</v>
      </c>
    </row>
    <row r="23" spans="1:14" ht="51">
      <c r="A23" s="27" t="s">
        <v>77</v>
      </c>
      <c r="B23" s="29">
        <v>900</v>
      </c>
      <c r="C23" s="29">
        <v>90015</v>
      </c>
      <c r="D23" s="29">
        <v>6050</v>
      </c>
      <c r="E23" s="30" t="s">
        <v>74</v>
      </c>
      <c r="F23" s="31">
        <v>400000</v>
      </c>
      <c r="G23" s="31">
        <f t="shared" si="0"/>
        <v>60000</v>
      </c>
      <c r="H23" s="31">
        <v>60000</v>
      </c>
      <c r="I23" s="29"/>
      <c r="J23" s="30"/>
      <c r="K23" s="29"/>
      <c r="L23" s="31">
        <v>340000</v>
      </c>
      <c r="M23" s="31"/>
      <c r="N23" s="32" t="s">
        <v>59</v>
      </c>
    </row>
    <row r="24" spans="1:14" ht="38.25">
      <c r="A24" s="27" t="s">
        <v>100</v>
      </c>
      <c r="B24" s="29">
        <v>926</v>
      </c>
      <c r="C24" s="29">
        <v>92601</v>
      </c>
      <c r="D24" s="29">
        <v>6050</v>
      </c>
      <c r="E24" s="30" t="s">
        <v>76</v>
      </c>
      <c r="F24" s="31">
        <v>710000</v>
      </c>
      <c r="G24" s="31">
        <f t="shared" si="0"/>
        <v>100000</v>
      </c>
      <c r="H24" s="31">
        <v>100000</v>
      </c>
      <c r="I24" s="29"/>
      <c r="J24" s="30"/>
      <c r="K24" s="29"/>
      <c r="L24" s="31">
        <v>610000</v>
      </c>
      <c r="M24" s="31"/>
      <c r="N24" s="32" t="s">
        <v>59</v>
      </c>
    </row>
    <row r="25" spans="1:14" ht="63.75">
      <c r="A25" s="27" t="s">
        <v>102</v>
      </c>
      <c r="B25" s="29">
        <v>926</v>
      </c>
      <c r="C25" s="29">
        <v>92601</v>
      </c>
      <c r="D25" s="29">
        <v>6050</v>
      </c>
      <c r="E25" s="30" t="s">
        <v>78</v>
      </c>
      <c r="F25" s="31">
        <v>800000</v>
      </c>
      <c r="G25" s="31">
        <f t="shared" si="0"/>
        <v>0</v>
      </c>
      <c r="H25" s="31">
        <v>0</v>
      </c>
      <c r="I25" s="29"/>
      <c r="J25" s="30"/>
      <c r="K25" s="29"/>
      <c r="L25" s="31">
        <v>800000</v>
      </c>
      <c r="M25" s="31"/>
      <c r="N25" s="32" t="s">
        <v>59</v>
      </c>
    </row>
    <row r="26" spans="1:14" ht="12.75">
      <c r="A26" s="84" t="s">
        <v>79</v>
      </c>
      <c r="B26" s="84"/>
      <c r="C26" s="84"/>
      <c r="D26" s="84"/>
      <c r="E26" s="84"/>
      <c r="F26" s="33">
        <f>SUM(F13:F25)</f>
        <v>15936986</v>
      </c>
      <c r="G26" s="33">
        <f aca="true" t="shared" si="1" ref="G26:M26">SUM(G13:G25)</f>
        <v>1499826</v>
      </c>
      <c r="H26" s="33">
        <f t="shared" si="1"/>
        <v>1499826</v>
      </c>
      <c r="I26" s="33">
        <f t="shared" si="1"/>
        <v>0</v>
      </c>
      <c r="J26" s="33">
        <f t="shared" si="1"/>
        <v>0</v>
      </c>
      <c r="K26" s="33">
        <f t="shared" si="1"/>
        <v>0</v>
      </c>
      <c r="L26" s="33">
        <f t="shared" si="1"/>
        <v>10282160</v>
      </c>
      <c r="M26" s="33">
        <f t="shared" si="1"/>
        <v>4155000</v>
      </c>
      <c r="N26" s="34" t="s">
        <v>80</v>
      </c>
    </row>
    <row r="28" spans="1:13" ht="12.75">
      <c r="A28" s="35"/>
      <c r="B28" s="35"/>
      <c r="C28" s="35"/>
      <c r="D28" s="35"/>
      <c r="E28" s="35"/>
      <c r="F28" s="35"/>
      <c r="L28" s="68" t="s">
        <v>81</v>
      </c>
      <c r="M28" s="68"/>
    </row>
    <row r="29" spans="1:13" ht="12.75">
      <c r="A29" s="35"/>
      <c r="B29" s="35"/>
      <c r="C29" s="35"/>
      <c r="D29" s="35"/>
      <c r="E29" s="35"/>
      <c r="F29" s="35"/>
      <c r="L29" s="68" t="s">
        <v>1</v>
      </c>
      <c r="M29" s="68"/>
    </row>
    <row r="31" spans="12:13" ht="12.75">
      <c r="L31" s="68" t="s">
        <v>38</v>
      </c>
      <c r="M31" s="68"/>
    </row>
  </sheetData>
  <mergeCells count="25">
    <mergeCell ref="A26:E26"/>
    <mergeCell ref="L28:M28"/>
    <mergeCell ref="L29:M29"/>
    <mergeCell ref="L31:M31"/>
    <mergeCell ref="H8:K8"/>
    <mergeCell ref="L8:L11"/>
    <mergeCell ref="M8:M11"/>
    <mergeCell ref="H9:H11"/>
    <mergeCell ref="I9:I11"/>
    <mergeCell ref="J9:J11"/>
    <mergeCell ref="K9:K11"/>
    <mergeCell ref="A5:N5"/>
    <mergeCell ref="A7:A11"/>
    <mergeCell ref="B7:B11"/>
    <mergeCell ref="C7:C11"/>
    <mergeCell ref="D7:D11"/>
    <mergeCell ref="E7:E11"/>
    <mergeCell ref="F7:F11"/>
    <mergeCell ref="G7:M7"/>
    <mergeCell ref="N7:N11"/>
    <mergeCell ref="G8:G11"/>
    <mergeCell ref="L1:N1"/>
    <mergeCell ref="L2:N2"/>
    <mergeCell ref="L3:N3"/>
    <mergeCell ref="L4:N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H15" sqref="H15"/>
    </sheetView>
  </sheetViews>
  <sheetFormatPr defaultColWidth="9.00390625" defaultRowHeight="12.75"/>
  <cols>
    <col min="1" max="1" width="3.125" style="0" customWidth="1"/>
    <col min="2" max="2" width="5.25390625" style="0" customWidth="1"/>
    <col min="3" max="3" width="6.625" style="0" customWidth="1"/>
    <col min="4" max="4" width="5.75390625" style="0" customWidth="1"/>
    <col min="5" max="5" width="29.00390625" style="0" customWidth="1"/>
    <col min="6" max="7" width="15.125" style="0" customWidth="1"/>
    <col min="8" max="8" width="15.375" style="0" customWidth="1"/>
    <col min="9" max="9" width="5.00390625" style="0" customWidth="1"/>
    <col min="10" max="10" width="12.375" style="0" customWidth="1"/>
    <col min="11" max="11" width="12.625" style="0" customWidth="1"/>
    <col min="12" max="12" width="6.125" style="0" customWidth="1"/>
  </cols>
  <sheetData>
    <row r="1" spans="10:12" ht="12.75">
      <c r="J1" s="68" t="s">
        <v>82</v>
      </c>
      <c r="K1" s="68"/>
      <c r="L1" s="68"/>
    </row>
    <row r="2" spans="10:12" ht="12.75">
      <c r="J2" s="68" t="s">
        <v>163</v>
      </c>
      <c r="K2" s="68"/>
      <c r="L2" s="68"/>
    </row>
    <row r="3" spans="10:12" ht="12.75">
      <c r="J3" s="68" t="s">
        <v>1</v>
      </c>
      <c r="K3" s="68"/>
      <c r="L3" s="68"/>
    </row>
    <row r="4" spans="10:12" ht="12.75">
      <c r="J4" s="68" t="s">
        <v>10</v>
      </c>
      <c r="K4" s="68"/>
      <c r="L4" s="68"/>
    </row>
    <row r="5" spans="1:12" ht="18">
      <c r="A5" s="81" t="s">
        <v>83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1:12" ht="18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5" t="s">
        <v>42</v>
      </c>
    </row>
    <row r="7" spans="1:12" ht="12.75">
      <c r="A7" s="82" t="s">
        <v>43</v>
      </c>
      <c r="B7" s="82" t="s">
        <v>2</v>
      </c>
      <c r="C7" s="82" t="s">
        <v>3</v>
      </c>
      <c r="D7" s="82" t="s">
        <v>44</v>
      </c>
      <c r="E7" s="83" t="s">
        <v>84</v>
      </c>
      <c r="F7" s="83" t="s">
        <v>46</v>
      </c>
      <c r="G7" s="83" t="s">
        <v>47</v>
      </c>
      <c r="H7" s="83"/>
      <c r="I7" s="83"/>
      <c r="J7" s="83"/>
      <c r="K7" s="83"/>
      <c r="L7" s="85" t="s">
        <v>48</v>
      </c>
    </row>
    <row r="8" spans="1:12" ht="12.75">
      <c r="A8" s="82"/>
      <c r="B8" s="82"/>
      <c r="C8" s="82"/>
      <c r="D8" s="82"/>
      <c r="E8" s="83"/>
      <c r="F8" s="83"/>
      <c r="G8" s="83" t="s">
        <v>85</v>
      </c>
      <c r="H8" s="83" t="s">
        <v>50</v>
      </c>
      <c r="I8" s="83"/>
      <c r="J8" s="83"/>
      <c r="K8" s="83"/>
      <c r="L8" s="85"/>
    </row>
    <row r="9" spans="1:12" ht="12.75">
      <c r="A9" s="82"/>
      <c r="B9" s="82"/>
      <c r="C9" s="82"/>
      <c r="D9" s="82"/>
      <c r="E9" s="83"/>
      <c r="F9" s="83"/>
      <c r="G9" s="83"/>
      <c r="H9" s="83" t="s">
        <v>53</v>
      </c>
      <c r="I9" s="83" t="s">
        <v>54</v>
      </c>
      <c r="J9" s="83" t="s">
        <v>86</v>
      </c>
      <c r="K9" s="83" t="s">
        <v>56</v>
      </c>
      <c r="L9" s="85"/>
    </row>
    <row r="10" spans="1:12" ht="12.75">
      <c r="A10" s="82"/>
      <c r="B10" s="82"/>
      <c r="C10" s="82"/>
      <c r="D10" s="82"/>
      <c r="E10" s="83"/>
      <c r="F10" s="83"/>
      <c r="G10" s="83"/>
      <c r="H10" s="83"/>
      <c r="I10" s="83"/>
      <c r="J10" s="83"/>
      <c r="K10" s="83"/>
      <c r="L10" s="85"/>
    </row>
    <row r="11" spans="1:12" ht="127.5" customHeight="1">
      <c r="A11" s="82"/>
      <c r="B11" s="82"/>
      <c r="C11" s="82"/>
      <c r="D11" s="82"/>
      <c r="E11" s="83"/>
      <c r="F11" s="83"/>
      <c r="G11" s="83"/>
      <c r="H11" s="83"/>
      <c r="I11" s="83"/>
      <c r="J11" s="83"/>
      <c r="K11" s="83"/>
      <c r="L11" s="85"/>
    </row>
    <row r="12" spans="1:12" ht="12.75">
      <c r="A12" s="26">
        <v>1</v>
      </c>
      <c r="B12" s="26">
        <v>2</v>
      </c>
      <c r="C12" s="26">
        <v>3</v>
      </c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</row>
    <row r="13" spans="1:12" ht="38.25">
      <c r="A13" s="27" t="s">
        <v>57</v>
      </c>
      <c r="B13" s="28" t="s">
        <v>14</v>
      </c>
      <c r="C13" s="28" t="s">
        <v>87</v>
      </c>
      <c r="D13" s="29">
        <v>6050</v>
      </c>
      <c r="E13" s="30" t="s">
        <v>88</v>
      </c>
      <c r="F13" s="36">
        <v>50000</v>
      </c>
      <c r="G13" s="36">
        <f>SUM(H13:K13)</f>
        <v>50000</v>
      </c>
      <c r="H13" s="36">
        <v>50000</v>
      </c>
      <c r="I13" s="37"/>
      <c r="J13" s="38"/>
      <c r="K13" s="37"/>
      <c r="L13" s="30" t="s">
        <v>59</v>
      </c>
    </row>
    <row r="14" spans="1:12" ht="38.25">
      <c r="A14" s="27" t="s">
        <v>60</v>
      </c>
      <c r="B14" s="28" t="s">
        <v>14</v>
      </c>
      <c r="C14" s="28" t="s">
        <v>87</v>
      </c>
      <c r="D14" s="29">
        <v>6050</v>
      </c>
      <c r="E14" s="30" t="s">
        <v>89</v>
      </c>
      <c r="F14" s="36">
        <v>100000</v>
      </c>
      <c r="G14" s="36">
        <f>SUM(H14:K14)</f>
        <v>100000</v>
      </c>
      <c r="H14" s="36">
        <v>100000</v>
      </c>
      <c r="I14" s="37"/>
      <c r="J14" s="38"/>
      <c r="K14" s="37"/>
      <c r="L14" s="30" t="s">
        <v>59</v>
      </c>
    </row>
    <row r="15" spans="1:12" ht="114.75">
      <c r="A15" s="27" t="s">
        <v>62</v>
      </c>
      <c r="B15" s="28" t="s">
        <v>14</v>
      </c>
      <c r="C15" s="28" t="s">
        <v>17</v>
      </c>
      <c r="D15" s="29"/>
      <c r="E15" s="30" t="s">
        <v>90</v>
      </c>
      <c r="F15" s="36">
        <v>674500</v>
      </c>
      <c r="G15" s="36">
        <v>674500</v>
      </c>
      <c r="H15" s="36">
        <v>174500</v>
      </c>
      <c r="I15" s="37"/>
      <c r="J15" s="38"/>
      <c r="K15" s="37">
        <v>500000</v>
      </c>
      <c r="L15" s="30" t="s">
        <v>59</v>
      </c>
    </row>
    <row r="16" spans="1:12" ht="12.75">
      <c r="A16" s="27"/>
      <c r="B16" s="28"/>
      <c r="C16" s="28"/>
      <c r="D16" s="29">
        <v>6058</v>
      </c>
      <c r="E16" s="30"/>
      <c r="F16" s="36">
        <v>500000</v>
      </c>
      <c r="G16" s="36">
        <v>500000</v>
      </c>
      <c r="H16" s="36"/>
      <c r="I16" s="37"/>
      <c r="J16" s="38"/>
      <c r="K16" s="37">
        <v>500000</v>
      </c>
      <c r="L16" s="30"/>
    </row>
    <row r="17" spans="1:12" ht="12.75">
      <c r="A17" s="27"/>
      <c r="B17" s="28"/>
      <c r="C17" s="28"/>
      <c r="D17" s="29">
        <v>6059</v>
      </c>
      <c r="E17" s="30"/>
      <c r="F17" s="36">
        <v>174500</v>
      </c>
      <c r="G17" s="36">
        <v>174500</v>
      </c>
      <c r="H17" s="36">
        <v>174500</v>
      </c>
      <c r="I17" s="37"/>
      <c r="J17" s="38"/>
      <c r="K17" s="37"/>
      <c r="L17" s="30"/>
    </row>
    <row r="18" spans="1:12" ht="76.5">
      <c r="A18" s="27" t="s">
        <v>64</v>
      </c>
      <c r="B18" s="28">
        <v>600</v>
      </c>
      <c r="C18" s="28">
        <v>60014</v>
      </c>
      <c r="D18" s="29">
        <v>6050</v>
      </c>
      <c r="E18" s="30" t="s">
        <v>119</v>
      </c>
      <c r="F18" s="36">
        <v>12000</v>
      </c>
      <c r="G18" s="36">
        <v>12000</v>
      </c>
      <c r="H18" s="36">
        <v>12000</v>
      </c>
      <c r="I18" s="37"/>
      <c r="J18" s="38"/>
      <c r="K18" s="37"/>
      <c r="L18" s="30" t="s">
        <v>59</v>
      </c>
    </row>
    <row r="19" spans="1:12" ht="51">
      <c r="A19" s="27" t="s">
        <v>66</v>
      </c>
      <c r="B19" s="29">
        <v>600</v>
      </c>
      <c r="C19" s="29">
        <v>60016</v>
      </c>
      <c r="D19" s="29">
        <v>6050</v>
      </c>
      <c r="E19" s="30" t="s">
        <v>91</v>
      </c>
      <c r="F19" s="36">
        <v>20000</v>
      </c>
      <c r="G19" s="36">
        <f>SUM(H19:K19)</f>
        <v>20000</v>
      </c>
      <c r="H19" s="36">
        <v>20000</v>
      </c>
      <c r="I19" s="37"/>
      <c r="J19" s="38"/>
      <c r="K19" s="37"/>
      <c r="L19" s="30" t="s">
        <v>59</v>
      </c>
    </row>
    <row r="20" spans="1:12" ht="51">
      <c r="A20" s="27" t="s">
        <v>67</v>
      </c>
      <c r="B20" s="29">
        <v>600</v>
      </c>
      <c r="C20" s="29">
        <v>60016</v>
      </c>
      <c r="D20" s="29">
        <v>6050</v>
      </c>
      <c r="E20" s="30" t="s">
        <v>92</v>
      </c>
      <c r="F20" s="36">
        <v>15000</v>
      </c>
      <c r="G20" s="36">
        <f>SUM(H20:K20)</f>
        <v>15000</v>
      </c>
      <c r="H20" s="36">
        <v>15000</v>
      </c>
      <c r="I20" s="37"/>
      <c r="J20" s="38"/>
      <c r="K20" s="37"/>
      <c r="L20" s="30" t="s">
        <v>59</v>
      </c>
    </row>
    <row r="21" spans="1:12" ht="51">
      <c r="A21" s="27" t="s">
        <v>71</v>
      </c>
      <c r="B21" s="29">
        <v>600</v>
      </c>
      <c r="C21" s="29">
        <v>60016</v>
      </c>
      <c r="D21" s="29">
        <v>6050</v>
      </c>
      <c r="E21" s="30" t="s">
        <v>93</v>
      </c>
      <c r="F21" s="36">
        <v>25000</v>
      </c>
      <c r="G21" s="36">
        <f>SUM(H21:K21)</f>
        <v>25000</v>
      </c>
      <c r="H21" s="36">
        <v>25000</v>
      </c>
      <c r="I21" s="37"/>
      <c r="J21" s="38"/>
      <c r="K21" s="37"/>
      <c r="L21" s="30" t="s">
        <v>59</v>
      </c>
    </row>
    <row r="22" spans="1:12" ht="38.25">
      <c r="A22" s="27" t="s">
        <v>73</v>
      </c>
      <c r="B22" s="29">
        <v>600</v>
      </c>
      <c r="C22" s="29">
        <v>60016</v>
      </c>
      <c r="D22" s="29">
        <v>6050</v>
      </c>
      <c r="E22" s="30" t="s">
        <v>94</v>
      </c>
      <c r="F22" s="36">
        <v>150000</v>
      </c>
      <c r="G22" s="36">
        <f>SUM(H22:K22)</f>
        <v>150000</v>
      </c>
      <c r="H22" s="36">
        <v>150000</v>
      </c>
      <c r="I22" s="37"/>
      <c r="J22" s="38"/>
      <c r="K22" s="37"/>
      <c r="L22" s="30" t="s">
        <v>59</v>
      </c>
    </row>
    <row r="23" spans="1:12" ht="38.25">
      <c r="A23" s="27" t="s">
        <v>75</v>
      </c>
      <c r="B23" s="29">
        <v>600</v>
      </c>
      <c r="C23" s="29">
        <v>60016</v>
      </c>
      <c r="D23" s="29">
        <v>6050</v>
      </c>
      <c r="E23" s="30" t="s">
        <v>116</v>
      </c>
      <c r="F23" s="36">
        <v>100000</v>
      </c>
      <c r="G23" s="36">
        <v>100000</v>
      </c>
      <c r="H23" s="36">
        <v>100000</v>
      </c>
      <c r="I23" s="37"/>
      <c r="J23" s="38"/>
      <c r="K23" s="37"/>
      <c r="L23" s="30" t="s">
        <v>59</v>
      </c>
    </row>
    <row r="24" spans="1:12" ht="76.5">
      <c r="A24" s="27" t="s">
        <v>77</v>
      </c>
      <c r="B24" s="29">
        <v>700</v>
      </c>
      <c r="C24" s="29">
        <v>70095</v>
      </c>
      <c r="D24" s="29">
        <v>6050</v>
      </c>
      <c r="E24" s="30" t="s">
        <v>108</v>
      </c>
      <c r="F24" s="36">
        <v>290054</v>
      </c>
      <c r="G24" s="36">
        <v>290054</v>
      </c>
      <c r="H24" s="36">
        <v>194921</v>
      </c>
      <c r="I24" s="37"/>
      <c r="J24" s="38" t="s">
        <v>152</v>
      </c>
      <c r="K24" s="37"/>
      <c r="L24" s="30" t="s">
        <v>59</v>
      </c>
    </row>
    <row r="25" spans="1:12" ht="51">
      <c r="A25" s="27" t="s">
        <v>100</v>
      </c>
      <c r="B25" s="29">
        <v>700</v>
      </c>
      <c r="C25" s="29">
        <v>70095</v>
      </c>
      <c r="D25" s="29">
        <v>6060</v>
      </c>
      <c r="E25" s="30" t="s">
        <v>118</v>
      </c>
      <c r="F25" s="36">
        <v>20000</v>
      </c>
      <c r="G25" s="36">
        <v>20000</v>
      </c>
      <c r="H25" s="36">
        <v>20000</v>
      </c>
      <c r="I25" s="37"/>
      <c r="J25" s="38"/>
      <c r="K25" s="37"/>
      <c r="L25" s="30" t="s">
        <v>59</v>
      </c>
    </row>
    <row r="26" spans="1:12" ht="38.25">
      <c r="A26" s="27" t="s">
        <v>102</v>
      </c>
      <c r="B26" s="29">
        <v>750</v>
      </c>
      <c r="C26" s="29">
        <v>75022</v>
      </c>
      <c r="D26" s="29">
        <v>6060</v>
      </c>
      <c r="E26" s="30" t="s">
        <v>95</v>
      </c>
      <c r="F26" s="36">
        <v>53500</v>
      </c>
      <c r="G26" s="36">
        <f>SUM(H26:K26)</f>
        <v>53500</v>
      </c>
      <c r="H26" s="36">
        <v>53500</v>
      </c>
      <c r="I26" s="37"/>
      <c r="J26" s="38"/>
      <c r="K26" s="37"/>
      <c r="L26" s="30" t="s">
        <v>59</v>
      </c>
    </row>
    <row r="27" spans="1:12" ht="51">
      <c r="A27" s="27" t="s">
        <v>104</v>
      </c>
      <c r="B27" s="29">
        <v>801</v>
      </c>
      <c r="C27" s="29">
        <v>80101</v>
      </c>
      <c r="D27" s="29">
        <v>6050</v>
      </c>
      <c r="E27" s="30" t="s">
        <v>96</v>
      </c>
      <c r="F27" s="36">
        <v>813045</v>
      </c>
      <c r="G27" s="36">
        <v>813045</v>
      </c>
      <c r="H27" s="36">
        <v>173045</v>
      </c>
      <c r="I27" s="37"/>
      <c r="J27" s="38" t="s">
        <v>97</v>
      </c>
      <c r="K27" s="37"/>
      <c r="L27" s="30" t="s">
        <v>59</v>
      </c>
    </row>
    <row r="28" spans="1:12" ht="89.25">
      <c r="A28" s="27" t="s">
        <v>115</v>
      </c>
      <c r="B28" s="29">
        <v>900</v>
      </c>
      <c r="C28" s="29">
        <v>90001</v>
      </c>
      <c r="D28" s="29"/>
      <c r="E28" s="30" t="s">
        <v>98</v>
      </c>
      <c r="F28" s="36">
        <v>669500</v>
      </c>
      <c r="G28" s="36">
        <v>669500</v>
      </c>
      <c r="H28" s="36">
        <v>37375</v>
      </c>
      <c r="I28" s="37"/>
      <c r="J28" s="38" t="s">
        <v>99</v>
      </c>
      <c r="K28" s="37">
        <v>502125</v>
      </c>
      <c r="L28" s="30" t="s">
        <v>59</v>
      </c>
    </row>
    <row r="29" spans="1:12" ht="12.75">
      <c r="A29" s="27"/>
      <c r="B29" s="29"/>
      <c r="C29" s="29"/>
      <c r="D29" s="29">
        <v>6058</v>
      </c>
      <c r="E29" s="30"/>
      <c r="F29" s="36">
        <v>502125</v>
      </c>
      <c r="G29" s="36">
        <v>502125</v>
      </c>
      <c r="H29" s="36"/>
      <c r="I29" s="37"/>
      <c r="J29" s="38"/>
      <c r="K29" s="37">
        <v>502125</v>
      </c>
      <c r="L29" s="30"/>
    </row>
    <row r="30" spans="1:12" ht="12.75">
      <c r="A30" s="27"/>
      <c r="B30" s="29"/>
      <c r="C30" s="29"/>
      <c r="D30" s="29">
        <v>6059</v>
      </c>
      <c r="E30" s="30"/>
      <c r="F30" s="36">
        <v>167375</v>
      </c>
      <c r="G30" s="36">
        <v>167375</v>
      </c>
      <c r="H30" s="36">
        <v>37375</v>
      </c>
      <c r="I30" s="37"/>
      <c r="J30" s="38">
        <v>130000</v>
      </c>
      <c r="K30" s="37"/>
      <c r="L30" s="30"/>
    </row>
    <row r="31" spans="1:12" ht="89.25">
      <c r="A31" s="27" t="s">
        <v>117</v>
      </c>
      <c r="B31" s="29">
        <v>900</v>
      </c>
      <c r="C31" s="29">
        <v>90001</v>
      </c>
      <c r="D31" s="29">
        <v>6050</v>
      </c>
      <c r="E31" s="30" t="s">
        <v>101</v>
      </c>
      <c r="F31" s="36">
        <v>10000</v>
      </c>
      <c r="G31" s="36">
        <f>SUM(H31:K31)</f>
        <v>10000</v>
      </c>
      <c r="H31" s="36">
        <v>10000</v>
      </c>
      <c r="I31" s="37"/>
      <c r="J31" s="38"/>
      <c r="K31" s="37"/>
      <c r="L31" s="30" t="s">
        <v>59</v>
      </c>
    </row>
    <row r="32" spans="1:12" ht="38.25">
      <c r="A32" s="27" t="s">
        <v>121</v>
      </c>
      <c r="B32" s="29">
        <v>900</v>
      </c>
      <c r="C32" s="29">
        <v>90015</v>
      </c>
      <c r="D32" s="29">
        <v>6050</v>
      </c>
      <c r="E32" s="30" t="s">
        <v>103</v>
      </c>
      <c r="F32" s="36">
        <v>20000</v>
      </c>
      <c r="G32" s="36">
        <f>SUM(H32:K32)</f>
        <v>20000</v>
      </c>
      <c r="H32" s="36">
        <v>20000</v>
      </c>
      <c r="I32" s="37"/>
      <c r="J32" s="38"/>
      <c r="K32" s="37"/>
      <c r="L32" s="30" t="s">
        <v>59</v>
      </c>
    </row>
    <row r="33" spans="1:12" ht="63.75">
      <c r="A33" s="27" t="s">
        <v>122</v>
      </c>
      <c r="B33" s="29">
        <v>921</v>
      </c>
      <c r="C33" s="29">
        <v>92109</v>
      </c>
      <c r="D33" s="29">
        <v>6050</v>
      </c>
      <c r="E33" s="30" t="s">
        <v>105</v>
      </c>
      <c r="F33" s="36">
        <v>2670500</v>
      </c>
      <c r="G33" s="36">
        <f>SUM(H33:K33)</f>
        <v>125000</v>
      </c>
      <c r="H33" s="36">
        <v>125000</v>
      </c>
      <c r="I33" s="37"/>
      <c r="J33" s="38"/>
      <c r="K33" s="37"/>
      <c r="L33" s="30" t="s">
        <v>59</v>
      </c>
    </row>
    <row r="34" spans="1:12" ht="63.75">
      <c r="A34" s="27" t="s">
        <v>123</v>
      </c>
      <c r="B34" s="29">
        <v>926</v>
      </c>
      <c r="C34" s="29">
        <v>92601</v>
      </c>
      <c r="D34" s="29">
        <v>6050</v>
      </c>
      <c r="E34" s="30" t="s">
        <v>147</v>
      </c>
      <c r="F34" s="36">
        <v>1220</v>
      </c>
      <c r="G34" s="36">
        <v>1220</v>
      </c>
      <c r="H34" s="36">
        <v>1220</v>
      </c>
      <c r="I34" s="37"/>
      <c r="J34" s="38"/>
      <c r="K34" s="37"/>
      <c r="L34" s="30" t="s">
        <v>59</v>
      </c>
    </row>
    <row r="35" spans="1:12" ht="12.75">
      <c r="A35" s="84" t="s">
        <v>79</v>
      </c>
      <c r="B35" s="84"/>
      <c r="C35" s="84"/>
      <c r="D35" s="84"/>
      <c r="E35" s="84"/>
      <c r="F35" s="39">
        <f>SUM(F34+F33+F32+F31+F28+F27+F26+F25+F24+F23+F22+F21+F20+F19+F18+F15+F14+F13)</f>
        <v>5694319</v>
      </c>
      <c r="G35" s="39">
        <f>SUM(G34+G33+G32+G31+G28+G27+G26+G25+G24+G23+G22+G21+G20+G19+G18+G15+G14+G13)</f>
        <v>3148819</v>
      </c>
      <c r="H35" s="39">
        <f>SUM(H34+H33+H32+H31+H28+H27+H26+H25+H24+H23+H22+H21+H20+H19+H18+H15+H14+H13)</f>
        <v>1281561</v>
      </c>
      <c r="I35" s="36">
        <f>SUM(I13:I33)</f>
        <v>0</v>
      </c>
      <c r="J35" s="31">
        <v>865133</v>
      </c>
      <c r="K35" s="31">
        <f>SUM(K28+K15)</f>
        <v>1002125</v>
      </c>
      <c r="L35" s="34" t="s">
        <v>80</v>
      </c>
    </row>
    <row r="36" spans="1:13" ht="12.75">
      <c r="A36" s="88" t="s">
        <v>159</v>
      </c>
      <c r="B36" s="88"/>
      <c r="C36" s="88"/>
      <c r="D36" s="88"/>
      <c r="E36" s="88"/>
      <c r="J36" s="86" t="s">
        <v>37</v>
      </c>
      <c r="K36" s="86"/>
      <c r="L36" s="35"/>
      <c r="M36" s="35"/>
    </row>
    <row r="37" spans="1:12" ht="12.75">
      <c r="A37" s="87" t="s">
        <v>138</v>
      </c>
      <c r="B37" s="87"/>
      <c r="C37" s="87"/>
      <c r="D37" s="87"/>
      <c r="E37" s="87"/>
      <c r="F37" s="87"/>
      <c r="J37" s="68" t="s">
        <v>106</v>
      </c>
      <c r="K37" s="68"/>
      <c r="L37" s="35"/>
    </row>
    <row r="38" spans="1:12" ht="12.75">
      <c r="A38" s="87" t="s">
        <v>139</v>
      </c>
      <c r="B38" s="87"/>
      <c r="C38" s="87"/>
      <c r="D38" s="87"/>
      <c r="E38" s="87"/>
      <c r="F38" s="87"/>
      <c r="J38" s="68" t="s">
        <v>38</v>
      </c>
      <c r="K38" s="68"/>
      <c r="L38" s="35"/>
    </row>
  </sheetData>
  <mergeCells count="26">
    <mergeCell ref="A35:E35"/>
    <mergeCell ref="A37:F37"/>
    <mergeCell ref="A38:F38"/>
    <mergeCell ref="A36:E36"/>
    <mergeCell ref="J36:K36"/>
    <mergeCell ref="J37:K37"/>
    <mergeCell ref="J38:K38"/>
    <mergeCell ref="H8:K8"/>
    <mergeCell ref="H9:H11"/>
    <mergeCell ref="I9:I11"/>
    <mergeCell ref="J9:J11"/>
    <mergeCell ref="K9:K11"/>
    <mergeCell ref="A5:L5"/>
    <mergeCell ref="A7:A11"/>
    <mergeCell ref="B7:B11"/>
    <mergeCell ref="C7:C11"/>
    <mergeCell ref="D7:D11"/>
    <mergeCell ref="E7:E11"/>
    <mergeCell ref="F7:F11"/>
    <mergeCell ref="G7:K7"/>
    <mergeCell ref="L7:L11"/>
    <mergeCell ref="G8:G11"/>
    <mergeCell ref="J1:L1"/>
    <mergeCell ref="J2:L2"/>
    <mergeCell ref="J3:L3"/>
    <mergeCell ref="J4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B19" sqref="B19"/>
    </sheetView>
  </sheetViews>
  <sheetFormatPr defaultColWidth="9.00390625" defaultRowHeight="12.75"/>
  <cols>
    <col min="1" max="1" width="3.625" style="0" customWidth="1"/>
    <col min="2" max="2" width="48.125" style="0" customWidth="1"/>
    <col min="3" max="3" width="15.25390625" style="0" customWidth="1"/>
    <col min="4" max="4" width="14.625" style="0" customWidth="1"/>
  </cols>
  <sheetData>
    <row r="1" spans="3:4" ht="12.75">
      <c r="C1" s="68" t="s">
        <v>133</v>
      </c>
      <c r="D1" s="68"/>
    </row>
    <row r="2" spans="3:4" ht="12.75">
      <c r="C2" s="68" t="s">
        <v>163</v>
      </c>
      <c r="D2" s="68"/>
    </row>
    <row r="3" spans="3:4" ht="12.75">
      <c r="C3" s="68" t="s">
        <v>1</v>
      </c>
      <c r="D3" s="68"/>
    </row>
    <row r="4" spans="3:4" ht="12.75">
      <c r="C4" s="68" t="s">
        <v>10</v>
      </c>
      <c r="D4" s="68"/>
    </row>
    <row r="5" spans="1:4" ht="40.5" customHeight="1">
      <c r="A5" s="90" t="s">
        <v>134</v>
      </c>
      <c r="B5" s="90"/>
      <c r="C5" s="90"/>
      <c r="D5" s="90"/>
    </row>
    <row r="6" spans="3:4" ht="13.5" thickBot="1">
      <c r="C6" s="89" t="s">
        <v>42</v>
      </c>
      <c r="D6" s="89"/>
    </row>
    <row r="7" spans="1:4" ht="12.75">
      <c r="A7" s="41" t="s">
        <v>43</v>
      </c>
      <c r="B7" s="42" t="s">
        <v>127</v>
      </c>
      <c r="C7" s="42" t="s">
        <v>6</v>
      </c>
      <c r="D7" s="43" t="s">
        <v>7</v>
      </c>
    </row>
    <row r="8" spans="1:4" ht="12.75">
      <c r="A8" s="44" t="s">
        <v>128</v>
      </c>
      <c r="B8" s="3" t="s">
        <v>129</v>
      </c>
      <c r="C8" s="4">
        <f>SUM(C9)</f>
        <v>75000</v>
      </c>
      <c r="D8" s="50">
        <f>SUM(D9)</f>
        <v>75000</v>
      </c>
    </row>
    <row r="9" spans="1:4" ht="12.75">
      <c r="A9" s="44" t="s">
        <v>60</v>
      </c>
      <c r="B9" s="3" t="s">
        <v>130</v>
      </c>
      <c r="C9" s="4">
        <f>SUM(C10)</f>
        <v>75000</v>
      </c>
      <c r="D9" s="50">
        <f>SUM(D10)</f>
        <v>75000</v>
      </c>
    </row>
    <row r="10" spans="1:4" ht="12.75">
      <c r="A10" s="44"/>
      <c r="B10" s="3" t="s">
        <v>131</v>
      </c>
      <c r="C10" s="4">
        <f>SUM(C11:C14)</f>
        <v>75000</v>
      </c>
      <c r="D10" s="50">
        <f>SUM(D11:D14)</f>
        <v>75000</v>
      </c>
    </row>
    <row r="11" spans="1:4" ht="25.5">
      <c r="A11" s="44"/>
      <c r="B11" s="3" t="s">
        <v>132</v>
      </c>
      <c r="C11" s="4">
        <v>0</v>
      </c>
      <c r="D11" s="50">
        <v>75000</v>
      </c>
    </row>
    <row r="12" spans="1:4" ht="12.75">
      <c r="A12" s="48"/>
      <c r="B12" s="49" t="s">
        <v>135</v>
      </c>
      <c r="C12" s="4">
        <v>15000</v>
      </c>
      <c r="D12" s="50">
        <v>0</v>
      </c>
    </row>
    <row r="13" spans="1:4" ht="25.5">
      <c r="A13" s="48"/>
      <c r="B13" s="49" t="s">
        <v>136</v>
      </c>
      <c r="C13" s="4">
        <v>40000</v>
      </c>
      <c r="D13" s="50">
        <v>0</v>
      </c>
    </row>
    <row r="14" spans="1:4" ht="26.25" thickBot="1">
      <c r="A14" s="45"/>
      <c r="B14" s="46" t="s">
        <v>137</v>
      </c>
      <c r="C14" s="51">
        <v>20000</v>
      </c>
      <c r="D14" s="52">
        <v>0</v>
      </c>
    </row>
    <row r="16" spans="3:4" ht="12.75">
      <c r="C16" s="68" t="s">
        <v>37</v>
      </c>
      <c r="D16" s="68"/>
    </row>
    <row r="17" spans="3:4" ht="12.75">
      <c r="C17" s="68" t="s">
        <v>1</v>
      </c>
      <c r="D17" s="68"/>
    </row>
    <row r="18" ht="12.75">
      <c r="C18" s="40"/>
    </row>
    <row r="19" spans="3:4" ht="12.75">
      <c r="C19" s="68" t="s">
        <v>38</v>
      </c>
      <c r="D19" s="68"/>
    </row>
  </sheetData>
  <mergeCells count="9">
    <mergeCell ref="C1:D1"/>
    <mergeCell ref="C2:D2"/>
    <mergeCell ref="C3:D3"/>
    <mergeCell ref="C4:D4"/>
    <mergeCell ref="C19:D19"/>
    <mergeCell ref="C6:D6"/>
    <mergeCell ref="A5:D5"/>
    <mergeCell ref="C16:D16"/>
    <mergeCell ref="C17:D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21" sqref="C21"/>
    </sheetView>
  </sheetViews>
  <sheetFormatPr defaultColWidth="9.00390625" defaultRowHeight="12.75"/>
  <cols>
    <col min="1" max="1" width="4.125" style="0" customWidth="1"/>
    <col min="2" max="2" width="41.625" style="0" customWidth="1"/>
    <col min="3" max="3" width="11.25390625" style="0" customWidth="1"/>
    <col min="4" max="4" width="13.75390625" style="0" customWidth="1"/>
    <col min="5" max="5" width="13.125" style="0" customWidth="1"/>
  </cols>
  <sheetData>
    <row r="1" spans="4:5" ht="12.75">
      <c r="D1" s="68" t="s">
        <v>146</v>
      </c>
      <c r="E1" s="68"/>
    </row>
    <row r="2" spans="4:5" ht="12.75">
      <c r="D2" s="68" t="s">
        <v>163</v>
      </c>
      <c r="E2" s="68"/>
    </row>
    <row r="3" spans="4:5" ht="12.75">
      <c r="D3" s="68" t="s">
        <v>1</v>
      </c>
      <c r="E3" s="68"/>
    </row>
    <row r="4" spans="4:5" ht="12.75">
      <c r="D4" s="68" t="s">
        <v>10</v>
      </c>
      <c r="E4" s="68"/>
    </row>
    <row r="6" spans="1:5" ht="18">
      <c r="A6" s="91" t="s">
        <v>149</v>
      </c>
      <c r="B6" s="91"/>
      <c r="C6" s="91"/>
      <c r="D6" s="91"/>
      <c r="E6" s="91"/>
    </row>
    <row r="9" spans="4:5" ht="13.5" thickBot="1">
      <c r="D9" s="92" t="s">
        <v>42</v>
      </c>
      <c r="E9" s="92"/>
    </row>
    <row r="10" spans="1:5" s="40" customFormat="1" ht="25.5">
      <c r="A10" s="54" t="s">
        <v>43</v>
      </c>
      <c r="B10" s="55" t="s">
        <v>5</v>
      </c>
      <c r="C10" s="56" t="s">
        <v>140</v>
      </c>
      <c r="D10" s="55" t="s">
        <v>6</v>
      </c>
      <c r="E10" s="57" t="s">
        <v>7</v>
      </c>
    </row>
    <row r="11" spans="1:5" s="40" customFormat="1" ht="12.75">
      <c r="A11" s="58">
        <v>1</v>
      </c>
      <c r="B11" s="47">
        <v>2</v>
      </c>
      <c r="C11" s="47">
        <v>3</v>
      </c>
      <c r="D11" s="47">
        <v>4</v>
      </c>
      <c r="E11" s="59">
        <v>5</v>
      </c>
    </row>
    <row r="12" spans="1:5" ht="18" customHeight="1">
      <c r="A12" s="44"/>
      <c r="B12" s="3" t="s">
        <v>141</v>
      </c>
      <c r="C12" s="1"/>
      <c r="D12" s="4">
        <f>SUM(D13)</f>
        <v>0</v>
      </c>
      <c r="E12" s="4">
        <f>SUM(E13)</f>
        <v>489583</v>
      </c>
    </row>
    <row r="13" spans="1:5" ht="37.5" customHeight="1" thickBot="1">
      <c r="A13" s="45" t="s">
        <v>57</v>
      </c>
      <c r="B13" s="46" t="s">
        <v>142</v>
      </c>
      <c r="C13" s="53" t="s">
        <v>143</v>
      </c>
      <c r="D13" s="51">
        <v>0</v>
      </c>
      <c r="E13" s="52">
        <v>489583</v>
      </c>
    </row>
    <row r="15" spans="3:4" ht="12.75">
      <c r="C15" s="68" t="s">
        <v>144</v>
      </c>
      <c r="D15" s="68"/>
    </row>
    <row r="16" spans="3:4" ht="12.75">
      <c r="C16" s="68" t="s">
        <v>1</v>
      </c>
      <c r="D16" s="68"/>
    </row>
    <row r="18" spans="3:4" ht="12.75">
      <c r="C18" s="68" t="s">
        <v>38</v>
      </c>
      <c r="D18" s="68"/>
    </row>
    <row r="19" ht="12.75">
      <c r="A19" t="s">
        <v>145</v>
      </c>
    </row>
  </sheetData>
  <mergeCells count="9">
    <mergeCell ref="C18:D18"/>
    <mergeCell ref="A6:E6"/>
    <mergeCell ref="D9:E9"/>
    <mergeCell ref="C15:D15"/>
    <mergeCell ref="C16:D16"/>
    <mergeCell ref="D1:E1"/>
    <mergeCell ref="D2:E2"/>
    <mergeCell ref="D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AK</cp:lastModifiedBy>
  <cp:lastPrinted>2008-01-24T12:03:58Z</cp:lastPrinted>
  <dcterms:created xsi:type="dcterms:W3CDTF">1997-02-26T13:46:56Z</dcterms:created>
  <dcterms:modified xsi:type="dcterms:W3CDTF">2008-01-24T12:05:31Z</dcterms:modified>
  <cp:category/>
  <cp:version/>
  <cp:contentType/>
  <cp:contentStatus/>
</cp:coreProperties>
</file>