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ochody" sheetId="1" r:id="rId1"/>
    <sheet name="wydatki" sheetId="2" r:id="rId2"/>
    <sheet name="WPI" sheetId="3" r:id="rId3"/>
    <sheet name="inwestycje" sheetId="4" r:id="rId4"/>
  </sheets>
  <definedNames/>
  <calcPr fullCalcOnLoad="1"/>
</workbook>
</file>

<file path=xl/sharedStrings.xml><?xml version="1.0" encoding="utf-8"?>
<sst xmlns="http://schemas.openxmlformats.org/spreadsheetml/2006/main" count="304" uniqueCount="194">
  <si>
    <t>Załącznik Nr 1</t>
  </si>
  <si>
    <t>Rady Miejskiej w Drobinie</t>
  </si>
  <si>
    <t>Dział</t>
  </si>
  <si>
    <t>Rozdz.</t>
  </si>
  <si>
    <t>§</t>
  </si>
  <si>
    <t>Treść</t>
  </si>
  <si>
    <t>Zwiększa</t>
  </si>
  <si>
    <t>Zmniejsza</t>
  </si>
  <si>
    <t>Gospodarka mieszkaniowa</t>
  </si>
  <si>
    <t>Pozostała działalność</t>
  </si>
  <si>
    <t>Razem</t>
  </si>
  <si>
    <t>010</t>
  </si>
  <si>
    <t>Rolnictwo i łowiectwo</t>
  </si>
  <si>
    <t>Załącznik Nr 2</t>
  </si>
  <si>
    <t>01036</t>
  </si>
  <si>
    <t>wydatki inwestycyjne jednostek budżetowych</t>
  </si>
  <si>
    <t>Transport i łączność</t>
  </si>
  <si>
    <t>Drogi publiczne gminne</t>
  </si>
  <si>
    <t>wydatki na zakupy inwestycyjne jednostek budżetowych</t>
  </si>
  <si>
    <t>Kultura fizyczna i sport</t>
  </si>
  <si>
    <t>RAZEM</t>
  </si>
  <si>
    <t>Załącznik Nr 3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</si>
  <si>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</si>
  <si>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</si>
  <si>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</si>
  <si>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</si>
  <si>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</si>
  <si>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</si>
  <si>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</si>
  <si>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</si>
  <si>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</si>
  <si>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</si>
  <si>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</si>
  <si>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</si>
  <si>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</si>
  <si>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</si>
  <si>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</si>
  <si>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</si>
  <si>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</si>
  <si>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Wydatki inwestycyjne jednostek budżetowych - Centrum spacerowo - rekreacyjne w Drobinie</t>
  </si>
  <si>
    <t>UMiG Drobin</t>
  </si>
  <si>
    <t>2.</t>
  </si>
  <si>
    <t>3.</t>
  </si>
  <si>
    <t>4.</t>
  </si>
  <si>
    <t>Wydatki inwestycyjne jednostek budżetowych - Przebudowa drogi gminnej  Nr 290502 W Mogielnica-Kowalewo</t>
  </si>
  <si>
    <t>5.</t>
  </si>
  <si>
    <t>6.</t>
  </si>
  <si>
    <t>7.</t>
  </si>
  <si>
    <t>8.</t>
  </si>
  <si>
    <t>Wydatki inwestycyjne jednostek budżetowych - Termomodernizacja budynku przedszkola przy ul. Przyszłość 14 w Drobinie</t>
  </si>
  <si>
    <t>9.</t>
  </si>
  <si>
    <t>Wydatki inwestycyjne jednostek budżetowych - Budowa sieci monitoringu i modernizacja oświetlenia rynku w Drobinie</t>
  </si>
  <si>
    <t>10.</t>
  </si>
  <si>
    <t>Wydatki inwestycyjne jednostek budżetowych - Budowa boiska sportowego w Łęgu Probostwie</t>
  </si>
  <si>
    <t>11.</t>
  </si>
  <si>
    <t>Ogółem</t>
  </si>
  <si>
    <t>x</t>
  </si>
  <si>
    <t>Załącznik Nr 3a</t>
  </si>
  <si>
    <t>Zadania inwestycyjne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</si>
  <si>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</si>
  <si>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</si>
  <si>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</si>
  <si>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01010</t>
  </si>
  <si>
    <t>Wydatki inwestycyjne jednostek budżetowych - Budowa sieci wodociągowej w Chudzynku</t>
  </si>
  <si>
    <t>Finansowanie programów i projektów ze środków funduszy strukturalnych, Funduszu Spójności oraz z funduszy unijnych finansujących Wspólną Politykę Rolną - Urządzenie centrum wsi Łęg Probostwo poprzez przebudowę komunikacji lokalnej</t>
  </si>
  <si>
    <t>Wydatki inwestycyjne jednostek budżetowych - Przebudowa ulicy Powstania Styczniowego w Drobinie - projekt</t>
  </si>
  <si>
    <t>Wydatki inwestycyjne jednostek budżetowych - Przebudowa drogi Kuchary-Cieśle Nr 290511 W - projekt</t>
  </si>
  <si>
    <t>Wydatki inwestycyjne jednostek budżetowych - Budowa ścieżki rowerowej Drobin-Świerczynek</t>
  </si>
  <si>
    <t>Wydatki na zakupy inwestycyjne jednostek budżetowych - do Sali konferencyjnej</t>
  </si>
  <si>
    <t>A - 640 000</t>
  </si>
  <si>
    <t>B-130000</t>
  </si>
  <si>
    <t>12.</t>
  </si>
  <si>
    <t>Wydatki inwestycyjne jednostek budżetowych - Opracowanie projektu budowlanego zamiennego uwzględniającego zmiany wprowadzone w trakcie budowy oczyszczalni ścieków w Łęgu Probostwie</t>
  </si>
  <si>
    <t>13.</t>
  </si>
  <si>
    <t>Wydatki inwestycyjne jednostek budżetowych - Wykonanie nowych punktów świetlnych</t>
  </si>
  <si>
    <t>14.</t>
  </si>
  <si>
    <t>Wydatki inwestycyjne jednostek budżetowych - Miejski Ośrodek Kultury - koncepcja architektoniczno - budowlana + dokumentacja projektowa + SW</t>
  </si>
  <si>
    <t>Rady Miesjkiej w Drobinie</t>
  </si>
  <si>
    <t>Wydatki inwestycyjne jednostek budżetowych - Przebudowa drogi gminnej Nr 290501W w Siemieniu</t>
  </si>
  <si>
    <t>Wydatki inwestycyjne jednostek budżetowych - Przebudowa  i adaptacja budynku gospodarczego na mieszkania socjalne położone przy ul.Tupadzkiej w Drobinie</t>
  </si>
  <si>
    <t>15.</t>
  </si>
  <si>
    <t>16.</t>
  </si>
  <si>
    <t>Wydatki inwestycyjne jednostek budżetowych - Przebudowa dwóch odcinków dróg powiatowych relacji Nagórki Dobrskie-Warszewka-Wrogocin-Setropie</t>
  </si>
  <si>
    <t>wydatki inwestycyjne jednostek budżetowych - wykonanie dokumentacji projektowo-kosztorysowej na: parking przy Miejskim Ośrodku Sportu i Rekreacji w Drobinie, parking przy M-G Przedszkolu w Drobinie, pasaż spacerowy od ul.Płockiejdo ul.Przyszłość i od ul.Przyszłość do ul. Nowej w Drobinie</t>
  </si>
  <si>
    <t>17.</t>
  </si>
  <si>
    <t>18.</t>
  </si>
  <si>
    <t>19.</t>
  </si>
  <si>
    <t>poz. 16, rubr. 10 - B - środki z Agencji Nieruchomości Rolnej</t>
  </si>
  <si>
    <t>wydatki inwestycyjne jednostek budżetowych - Ogrodzenie płyty boiska Miejskiego Ośrodka Sportu i rekreacji w Drobinie - inspektor nadzoru</t>
  </si>
  <si>
    <t>ZMIANY W WYDATKACH BUDŻETU MIASTA I GMINY DROBIN NA 2008R.</t>
  </si>
  <si>
    <t>ZMIANY W DOCHODACH BUDŻETU MIASTA I GMINY DROBIN NA 2008R.</t>
  </si>
  <si>
    <t>A - 95 133</t>
  </si>
  <si>
    <t>bieżące</t>
  </si>
  <si>
    <t>Oświata i wychowanie</t>
  </si>
  <si>
    <t>szkoły podstawowe</t>
  </si>
  <si>
    <t>z dnia 24 kwietnia 2008r.</t>
  </si>
  <si>
    <t>Pomoc społeczna</t>
  </si>
  <si>
    <t>Szkoły podstawowe</t>
  </si>
  <si>
    <t xml:space="preserve">Wpływy z tytułu pomocy finansowej udzielanej między jednostkami samorządu terytorialnego na dofinansowanie włąsnych zadań bieżących </t>
  </si>
  <si>
    <t>Wpływy z tytułu pomocy finansowej udzielanej między jednostkami samorządu terytorialnego na dofinansowanie własnych zadań inwestycyjnych i zakupów inwestycyjnych</t>
  </si>
  <si>
    <t>Przebudowa drogi gminnej w Siemieniu</t>
  </si>
  <si>
    <t>O10</t>
  </si>
  <si>
    <t>O1010</t>
  </si>
  <si>
    <t>Infrastruktura wodociągowa i sanitacyjna wsi</t>
  </si>
  <si>
    <t>Budowa sieci wodociągowych na terenie gminy Drobin - spięcie sieci wodociągowych</t>
  </si>
  <si>
    <t>Wytwarzanie i zaopatrywanie w energię elektryczną, gaz i wodę</t>
  </si>
  <si>
    <t>Dostarczanie wody</t>
  </si>
  <si>
    <t>Zakup usług pozostałych</t>
  </si>
  <si>
    <t>Zakup materiałów i wyposażenia</t>
  </si>
  <si>
    <t>Montaż znaków informacyjnych</t>
  </si>
  <si>
    <t>Przebudowa drogi gminnej Mogielnica-Kowalewo</t>
  </si>
  <si>
    <t>Przebudowa drogi gminnej nr 29053W                                       Cieszewo-Maliszewko</t>
  </si>
  <si>
    <t>Odpisy na zakładowy fundusz świadczeń socjalnych</t>
  </si>
  <si>
    <t>Szkoła Drobin</t>
  </si>
  <si>
    <t>Szkoła Łęg</t>
  </si>
  <si>
    <t>Szkoła Rogotwórsk</t>
  </si>
  <si>
    <t>Zakup usług remontowych</t>
  </si>
  <si>
    <t>Remont budynku Zespołu Szkół w Łęgu Probostwie</t>
  </si>
  <si>
    <t>Remont sali gimnastycznej przy Zespole Szkół w Łęgu Probostwie - II etap</t>
  </si>
  <si>
    <t>Przedszkola</t>
  </si>
  <si>
    <t>Przedszkole Łęg Probostwo</t>
  </si>
  <si>
    <t xml:space="preserve">Dowożenie uczniów do szkół </t>
  </si>
  <si>
    <t>Wynagrodzenia osobowe pracowników</t>
  </si>
  <si>
    <t>Składki na ubezpieczenia społeczne</t>
  </si>
  <si>
    <t>Składki na Fundusz Pracy</t>
  </si>
  <si>
    <t>Opieka społeczna</t>
  </si>
  <si>
    <t>Gospodarka komunalna i ochrona środowiska</t>
  </si>
  <si>
    <t>Gospodarka ściekowa i ochrona wód</t>
  </si>
  <si>
    <t>Zadania w zakresie kultury fizycznej i sportu</t>
  </si>
  <si>
    <t>Dotacja celowa z budzetu na finansowanie lub dofinansowanie zadań zleconych do realizacji stowarzyszeniom</t>
  </si>
  <si>
    <t>Zakup znaków informacyjnych                                    Miejski system informacji</t>
  </si>
  <si>
    <t>Bieżące</t>
  </si>
  <si>
    <t>Majątkowe</t>
  </si>
  <si>
    <t xml:space="preserve">Zwiększa </t>
  </si>
  <si>
    <t>Wpływy z tytułu pomocy finansowej udzielanej między jednostkami samorządu terytorialnego na dofinansowanie własnych zadań inwestycyjnych i zakupów inwestycyjnych - środki na budowę sieci wodociągowych na terenie gminy Drobin</t>
  </si>
  <si>
    <t>Modernizacja drogi dojazdowej do zakłądu przetwórczego w miejscowości Świerczynek</t>
  </si>
  <si>
    <t>Remont budynku Zespołu Szkół w Łęgu Probostwie -               24 000,00</t>
  </si>
  <si>
    <t>Remont Sali gimnastycznej przy Zespole Szkół w łęgu Probostwie - II etap -             50 000,00</t>
  </si>
  <si>
    <t>Dopłata do wody (200 000 - 181 380 = 18 620)</t>
  </si>
  <si>
    <t xml:space="preserve">Środki na dofinansowanie własnych inwestycji gmin (związków gmin), powiatów (związków powiatów), samorządów województw, pozyskane z innych źródeł - Program Integracji Społecznej </t>
  </si>
  <si>
    <t>Dotacje celowe otrzymane z budżetu państwa na zadania biezące realizowane przez gminę na podstawie porozumień z organami administracji rządowej           Finansowanie z pożyczek i kredytów zagranicznych - Program Integracji Społecznej</t>
  </si>
  <si>
    <t>Zakup usług pozostałych - Program Integracji Społecznej                                                  Finansowanie zadania z pożyczek i kredytów zagranicznych</t>
  </si>
  <si>
    <t>Zakup usług pozostałych - dopłata do ścieków</t>
  </si>
  <si>
    <t>W dziale 852 dokonano zmian w paragrafach - środki otrzymane na Program Integracji Społecznej pochodzą z pożyczek i kredytów</t>
  </si>
  <si>
    <t>zagranicznych.</t>
  </si>
  <si>
    <t>Dział 400, 900 - dokonano podziału  środków na dopłaty dla spółki Remondis kwota 200 000,00 została podzielona: 18 620 dopłata do wody,</t>
  </si>
  <si>
    <t>Zwiększono środki na wynagrodzenie dla pracowników z rozdziału 80113</t>
  </si>
  <si>
    <t>W dziale 801 - dokonano zwiększenia odpisu na ZFŚS dla emerytów nauczycieli szkół i przedszkoli.</t>
  </si>
  <si>
    <t>zakup mieszkaia komunalnego</t>
  </si>
  <si>
    <t>zakup kontenera na mieszkania komunalne</t>
  </si>
  <si>
    <t>z Samorządowego Instrumentu Wsparcia Mazowsza.</t>
  </si>
  <si>
    <t xml:space="preserve">Dział 010, 600, 801 zwiększa się wydatki na inwestycje i remonty w związku z otrzymanymi środkami z Urzędu Marszałkowskiego                                                 </t>
  </si>
  <si>
    <t>a 181 380  dopłata do ścieków.</t>
  </si>
  <si>
    <t>Wydatki inwestycyjne jednostek budżetowych - Przebudowa ulic w mieście Drobinie: Przyszłość, Kopernika, Krótka, Nowa, Ogrodowa, Komisji Edukacji Narodowej oraz ul. Płocka na odcinku od ul. Przyszłość do drogi powiatowej Nr 193</t>
  </si>
  <si>
    <t xml:space="preserve">Wydatki inwestycyjne jednostek budżetowych - Przebudowa drogi gminnej Nr 290535W Cieszewo-Maliszewko </t>
  </si>
  <si>
    <t>wydatki inwestycyjne jednostek budżetowych - Odnowa kamieniczek w centrum Drobina</t>
  </si>
  <si>
    <t>Wydatki na zakupy inwestycyjne jednostek budżetowych - Zakup samochodu - 74.000,-zł, zakup sprzętu komputerowego - 25.000,-</t>
  </si>
  <si>
    <t>Wydatki inwestycyjne jednostek budżetowych - Remont budynków dydaktycznych A i B oraz sali gimnastycznej, Zespołu Szkół w Drobinie -wykonanie dokumentacji projektowej i Studium Wykonalności projektu</t>
  </si>
  <si>
    <t>wydatki inwestycyjne jednostek budżetowych - Urządzenie parku przy ul. Rynek w Drobinie</t>
  </si>
  <si>
    <t>Wydatki inwestycyjne jednostek budżetowych - Przebudowa dróg: Drobin-Dobrosielice-Kowalewo, Świerczynek Siemienie, Mogielnica-Kowalewo</t>
  </si>
  <si>
    <t>Wydatki inwestycyjne jednostek budżetowych - Budowa hali sportowej przy Zespole Szkół w Drobinie</t>
  </si>
  <si>
    <t>Finansowanie programów i projektów ze środków funduszy strukturalnych, Funduszu Spójności oraz z funduszy unijnych finansujących Wspólną Politykę Rolną - Budowa oczyszczalni ścieków z kanalizacją sanitarną  w PGR Krajkowo</t>
  </si>
  <si>
    <t>wydayki na zakupy inwestycyjne jednostek budżetowych - zakup mieszkania komunalnego</t>
  </si>
  <si>
    <t>A - 200000</t>
  </si>
  <si>
    <t>A - 200 000</t>
  </si>
  <si>
    <t>A - 50 000</t>
  </si>
  <si>
    <t>poz.2, 10, 11,  rubr.10 - A - środki z budżetu państwa</t>
  </si>
  <si>
    <t>poz. 6, rubr. 10 - A - środki  z budżetu państwa</t>
  </si>
  <si>
    <t xml:space="preserve">kultury fizycznej i sportu w 2008 roku.  Z przeznaczonej na ten cel kwoty 82 255,00 rozdysponowano kwotę 56 605,00, </t>
  </si>
  <si>
    <t xml:space="preserve">Dział 852 uchwałą nr 103/XXII/08 Rada Miejska zwiększyła środki na Program Integracji Społecznej  </t>
  </si>
  <si>
    <t>w kwocie 233 665,00 zł rozdział 85295 &amp;6290 dochody bieżące winno być rozdział 85295 &amp;2023</t>
  </si>
  <si>
    <t>zawarte w dniu 15.02.2008r. Pomiędzy Województwem Mazowieckim reprezentowanym przez</t>
  </si>
  <si>
    <t>Adama Struzika a Gminą Drobin. Porozumienie stanowi wykonanie postanowień umowy pożyczki</t>
  </si>
  <si>
    <t>Wiejskich, realizowanego w latach 2006-2009.</t>
  </si>
  <si>
    <t>Przebudowa drogi gminnej w Świerczynku - II etap, w tym modernizacja drogi dojazdowej do zakąłdu przetwórczego w miejscowości Świerczynek.</t>
  </si>
  <si>
    <t>Dział 600 - dokonano zwiększenia środków na zakup i montaż znaków informacyjnych</t>
  </si>
  <si>
    <t>Dział 700 - zrezygnowano z zakupu kontenera na mieszkania komunalne w zamian za zakup mieszkania komunalnego</t>
  </si>
  <si>
    <t xml:space="preserve">Dział 926 - w związku z rozstrzygnięciem otwartego konkursu ofert na realizację zadań publicznych gminy Drobin z zakresu upowszechniania </t>
  </si>
  <si>
    <t>pozostała kwota 25 650,00 zostaje przeznaczona na zakup sprzętu dla klubów sportowych</t>
  </si>
  <si>
    <t>Prozumienie o Współpracy Nr 61 przy realizacji Programu Wsparcia Obszarów Wiejskich</t>
  </si>
  <si>
    <t xml:space="preserve">Dział 010,600,801 są to środki otrzymane przez gminę na inwestycje kwota 450 000,00 i remonty                   </t>
  </si>
  <si>
    <t>Wydatki inwestycyjne jednostek budżetowych - Budowa sieci wodociągowych,w tym spięcie sieci wodociągowych: Karsy, Łęg Probostwo-Brelki, Kowalewo-Mogielnica, Brzechowo</t>
  </si>
  <si>
    <t>wydatki inwestycyjne jednostek budżetowych - Przebudowa drogi gminnej w Świerczynku - II etap w tym modernizacja drogi dojazdowej do zakładu przetwórczego w miejscowości Świerczynek</t>
  </si>
  <si>
    <t xml:space="preserve">kwota 74 000,00 zł ze środków Urzędu Marszałkowskiego z Samorządowego Instrumentu Wsparcia </t>
  </si>
  <si>
    <t>Mazowsza.</t>
  </si>
  <si>
    <t xml:space="preserve">Nr 7358 POL. Z dnia 07.04.2006r. Zawartej między Rzeczypospolitą Polską a Miedzynarodowym </t>
  </si>
  <si>
    <t xml:space="preserve">Bankiem Odbudowy i Rozwoju, dotyczącej finansowania Poakcesyjnego Programu Wsparcia Obszarów </t>
  </si>
  <si>
    <t>Wiceprzewodniczący</t>
  </si>
  <si>
    <t>Andrzej Dzięcioł</t>
  </si>
  <si>
    <t>Wiceprzewodniczacy</t>
  </si>
  <si>
    <t>poz. 14, rubr.10 - A- środki UKFiS</t>
  </si>
  <si>
    <t>do uchwały Nr 107/XXIV/08</t>
  </si>
  <si>
    <t>do uchwały Nr 107XXIV/08</t>
  </si>
  <si>
    <t>Wydatki inwestycyjne jednostek budżetowych - Budowa boiska sportowego w Drobinie oraz urządzenie   placu zabaw dla dzieci (dokumentacja + SW)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</si>
</sst>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[$-415]d\ mmmm\ yyyy"/>
    <numFmt numFmtId="175" formatCode="#,##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3"/>
      <name val="Arial CE"/>
      <family val="0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3" fontId="0" fillId="0" borderId="1" xfId="15" applyBorder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0" xfId="0" applyFont="1" applyAlignment="1">
      <alignment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3" fontId="0" fillId="0" borderId="1" xfId="15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15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7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15" applyBorder="1" applyAlignment="1">
      <alignment horizontal="center"/>
    </xf>
    <xf numFmtId="172" fontId="0" fillId="0" borderId="3" xfId="15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72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172" fontId="0" fillId="0" borderId="1" xfId="15" applyNumberForma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43" fontId="0" fillId="0" borderId="1" xfId="0" applyNumberFormat="1" applyBorder="1" applyAlignment="1">
      <alignment/>
    </xf>
    <xf numFmtId="43" fontId="1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/>
    </xf>
    <xf numFmtId="43" fontId="2" fillId="0" borderId="1" xfId="0" applyNumberFormat="1" applyFont="1" applyBorder="1" applyAlignment="1">
      <alignment horizontal="center"/>
    </xf>
    <xf numFmtId="43" fontId="1" fillId="0" borderId="1" xfId="15" applyFont="1" applyBorder="1" applyAlignment="1">
      <alignment horizontal="left"/>
    </xf>
    <xf numFmtId="43" fontId="0" fillId="0" borderId="1" xfId="15" applyFont="1" applyBorder="1" applyAlignment="1">
      <alignment horizontal="left"/>
    </xf>
    <xf numFmtId="43" fontId="1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72" fontId="0" fillId="0" borderId="1" xfId="15" applyNumberFormat="1" applyBorder="1" applyAlignment="1">
      <alignment horizontal="center"/>
    </xf>
    <xf numFmtId="175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44" fontId="0" fillId="0" borderId="0" xfId="18" applyFont="1" applyAlignment="1">
      <alignment horizontal="center"/>
    </xf>
    <xf numFmtId="44" fontId="0" fillId="0" borderId="0" xfId="18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67">
      <selection activeCell="A6" sqref="A6:H6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5.00390625" style="0" customWidth="1"/>
    <col min="4" max="4" width="21.00390625" style="0" customWidth="1"/>
    <col min="5" max="5" width="13.75390625" style="0" customWidth="1"/>
    <col min="6" max="6" width="13.875" style="0" customWidth="1"/>
    <col min="7" max="7" width="13.25390625" style="0" customWidth="1"/>
  </cols>
  <sheetData>
    <row r="1" spans="5:7" ht="12.75">
      <c r="E1" s="64" t="s">
        <v>0</v>
      </c>
      <c r="F1" s="64"/>
      <c r="G1" s="64"/>
    </row>
    <row r="2" spans="5:7" ht="12.75">
      <c r="E2" s="64" t="s">
        <v>191</v>
      </c>
      <c r="F2" s="64"/>
      <c r="G2" s="64"/>
    </row>
    <row r="3" spans="5:7" ht="12.75">
      <c r="E3" s="64" t="s">
        <v>1</v>
      </c>
      <c r="F3" s="64"/>
      <c r="G3" s="64"/>
    </row>
    <row r="4" spans="5:7" ht="12.75">
      <c r="E4" s="64" t="s">
        <v>95</v>
      </c>
      <c r="F4" s="64"/>
      <c r="G4" s="64"/>
    </row>
    <row r="6" spans="1:8" ht="16.5">
      <c r="A6" s="72" t="s">
        <v>90</v>
      </c>
      <c r="B6" s="72"/>
      <c r="C6" s="72"/>
      <c r="D6" s="72"/>
      <c r="E6" s="72"/>
      <c r="F6" s="72"/>
      <c r="G6" s="72"/>
      <c r="H6" s="72"/>
    </row>
    <row r="8" spans="1:8" ht="12.75">
      <c r="A8" s="65" t="s">
        <v>2</v>
      </c>
      <c r="B8" s="65" t="s">
        <v>3</v>
      </c>
      <c r="C8" s="65" t="s">
        <v>4</v>
      </c>
      <c r="D8" s="65" t="s">
        <v>5</v>
      </c>
      <c r="E8" s="70" t="s">
        <v>92</v>
      </c>
      <c r="F8" s="71"/>
      <c r="G8" s="70" t="s">
        <v>132</v>
      </c>
      <c r="H8" s="71"/>
    </row>
    <row r="9" spans="1:8" ht="12.75">
      <c r="A9" s="66"/>
      <c r="B9" s="66"/>
      <c r="C9" s="66"/>
      <c r="D9" s="66"/>
      <c r="E9" s="1" t="s">
        <v>6</v>
      </c>
      <c r="F9" s="1" t="s">
        <v>7</v>
      </c>
      <c r="G9" s="1" t="s">
        <v>6</v>
      </c>
      <c r="H9" s="1" t="s">
        <v>7</v>
      </c>
    </row>
    <row r="10" spans="1:8" ht="12.75">
      <c r="A10" s="45" t="s">
        <v>101</v>
      </c>
      <c r="B10" s="45"/>
      <c r="C10" s="45"/>
      <c r="D10" s="47" t="s">
        <v>12</v>
      </c>
      <c r="E10" s="10">
        <v>0</v>
      </c>
      <c r="F10" s="50"/>
      <c r="G10" s="50">
        <v>50000</v>
      </c>
      <c r="H10" s="10">
        <v>0</v>
      </c>
    </row>
    <row r="11" spans="1:8" ht="38.25">
      <c r="A11" s="44"/>
      <c r="B11" s="46" t="s">
        <v>102</v>
      </c>
      <c r="C11" s="46"/>
      <c r="D11" s="48" t="s">
        <v>103</v>
      </c>
      <c r="E11" s="51">
        <v>0</v>
      </c>
      <c r="F11" s="52"/>
      <c r="G11" s="52">
        <v>50000</v>
      </c>
      <c r="H11" s="51">
        <v>0</v>
      </c>
    </row>
    <row r="12" spans="1:8" ht="165.75">
      <c r="A12" s="44"/>
      <c r="B12" s="44"/>
      <c r="C12" s="44">
        <v>6300</v>
      </c>
      <c r="D12" s="16" t="s">
        <v>134</v>
      </c>
      <c r="E12" s="49">
        <v>0</v>
      </c>
      <c r="F12" s="49"/>
      <c r="G12" s="49">
        <v>50000</v>
      </c>
      <c r="H12" s="49">
        <v>0</v>
      </c>
    </row>
    <row r="13" spans="1:8" s="6" customFormat="1" ht="12.75">
      <c r="A13" s="4">
        <v>600</v>
      </c>
      <c r="B13" s="4"/>
      <c r="C13" s="4"/>
      <c r="D13" s="4" t="s">
        <v>16</v>
      </c>
      <c r="E13" s="5">
        <v>0</v>
      </c>
      <c r="F13" s="5"/>
      <c r="G13" s="5">
        <v>400000</v>
      </c>
      <c r="H13" s="5">
        <v>0</v>
      </c>
    </row>
    <row r="14" spans="1:8" s="6" customFormat="1" ht="12.75">
      <c r="A14" s="4"/>
      <c r="B14" s="7">
        <v>60016</v>
      </c>
      <c r="C14" s="15"/>
      <c r="D14" s="7" t="s">
        <v>17</v>
      </c>
      <c r="E14" s="17">
        <v>0</v>
      </c>
      <c r="F14" s="8"/>
      <c r="G14" s="8">
        <v>400000</v>
      </c>
      <c r="H14" s="17">
        <v>0</v>
      </c>
    </row>
    <row r="15" spans="1:8" s="6" customFormat="1" ht="127.5">
      <c r="A15" s="4"/>
      <c r="B15" s="15"/>
      <c r="C15" s="15">
        <v>6300</v>
      </c>
      <c r="D15" s="16" t="s">
        <v>99</v>
      </c>
      <c r="E15" s="17">
        <v>0</v>
      </c>
      <c r="F15" s="17"/>
      <c r="G15" s="17">
        <f>SUM(G16:G17)</f>
        <v>400000</v>
      </c>
      <c r="H15" s="17">
        <v>0</v>
      </c>
    </row>
    <row r="16" spans="1:8" s="6" customFormat="1" ht="25.5">
      <c r="A16" s="4"/>
      <c r="B16" s="15"/>
      <c r="C16" s="15"/>
      <c r="D16" s="16" t="s">
        <v>100</v>
      </c>
      <c r="E16" s="17">
        <v>0</v>
      </c>
      <c r="F16" s="17"/>
      <c r="G16" s="17">
        <v>200000</v>
      </c>
      <c r="H16" s="17">
        <v>0</v>
      </c>
    </row>
    <row r="17" spans="1:8" s="6" customFormat="1" ht="63.75">
      <c r="A17" s="4"/>
      <c r="B17" s="15"/>
      <c r="C17" s="15"/>
      <c r="D17" s="16" t="s">
        <v>135</v>
      </c>
      <c r="E17" s="17">
        <v>0</v>
      </c>
      <c r="F17" s="17"/>
      <c r="G17" s="17">
        <v>200000</v>
      </c>
      <c r="H17" s="17">
        <v>0</v>
      </c>
    </row>
    <row r="18" spans="1:9" s="6" customFormat="1" ht="12.75">
      <c r="A18" s="4">
        <v>801</v>
      </c>
      <c r="B18" s="15"/>
      <c r="C18" s="4"/>
      <c r="D18" s="4" t="s">
        <v>93</v>
      </c>
      <c r="E18" s="5">
        <v>74000</v>
      </c>
      <c r="F18" s="5"/>
      <c r="G18" s="5"/>
      <c r="H18" s="5"/>
      <c r="I18" s="18"/>
    </row>
    <row r="19" spans="1:8" s="6" customFormat="1" ht="12.75">
      <c r="A19" s="4"/>
      <c r="B19" s="7">
        <v>80101</v>
      </c>
      <c r="C19" s="7"/>
      <c r="D19" s="7" t="s">
        <v>97</v>
      </c>
      <c r="E19" s="8">
        <f>SUM(E21:E22)</f>
        <v>74000</v>
      </c>
      <c r="F19" s="8"/>
      <c r="G19" s="8">
        <v>0</v>
      </c>
      <c r="H19" s="8">
        <v>0</v>
      </c>
    </row>
    <row r="20" spans="1:8" s="6" customFormat="1" ht="102">
      <c r="A20" s="4"/>
      <c r="B20" s="4"/>
      <c r="C20" s="15">
        <v>2710</v>
      </c>
      <c r="D20" s="16" t="s">
        <v>98</v>
      </c>
      <c r="E20" s="17">
        <f>SUM(E21:E22)</f>
        <v>74000</v>
      </c>
      <c r="F20" s="17"/>
      <c r="G20" s="17">
        <v>0</v>
      </c>
      <c r="H20" s="17">
        <v>0</v>
      </c>
    </row>
    <row r="21" spans="1:8" s="6" customFormat="1" ht="51">
      <c r="A21" s="4"/>
      <c r="B21" s="15"/>
      <c r="C21" s="15"/>
      <c r="D21" s="16" t="s">
        <v>136</v>
      </c>
      <c r="E21" s="17">
        <v>24000</v>
      </c>
      <c r="F21" s="17"/>
      <c r="G21" s="17">
        <v>0</v>
      </c>
      <c r="H21" s="17">
        <v>0</v>
      </c>
    </row>
    <row r="22" spans="1:8" s="6" customFormat="1" ht="63.75">
      <c r="A22" s="4"/>
      <c r="B22" s="15"/>
      <c r="C22" s="15"/>
      <c r="D22" s="16" t="s">
        <v>137</v>
      </c>
      <c r="E22" s="17">
        <v>50000</v>
      </c>
      <c r="F22" s="17"/>
      <c r="G22" s="17">
        <v>0</v>
      </c>
      <c r="H22" s="17">
        <v>0</v>
      </c>
    </row>
    <row r="23" spans="1:8" s="6" customFormat="1" ht="12.75">
      <c r="A23" s="4">
        <v>852</v>
      </c>
      <c r="B23" s="4"/>
      <c r="C23" s="4"/>
      <c r="D23" s="4" t="s">
        <v>96</v>
      </c>
      <c r="E23" s="53">
        <f>SUM(E24:E24)</f>
        <v>233665</v>
      </c>
      <c r="F23" s="53">
        <v>233665</v>
      </c>
      <c r="G23" s="5"/>
      <c r="H23" s="5">
        <v>0</v>
      </c>
    </row>
    <row r="24" spans="1:8" s="6" customFormat="1" ht="12.75">
      <c r="A24" s="4"/>
      <c r="B24" s="7">
        <v>85295</v>
      </c>
      <c r="C24" s="15"/>
      <c r="D24" s="7" t="s">
        <v>9</v>
      </c>
      <c r="E24" s="54">
        <v>233665</v>
      </c>
      <c r="F24" s="54">
        <v>233665</v>
      </c>
      <c r="G24" s="17"/>
      <c r="H24" s="17">
        <v>0</v>
      </c>
    </row>
    <row r="25" spans="1:8" s="9" customFormat="1" ht="131.25" customHeight="1">
      <c r="A25" s="4"/>
      <c r="B25" s="15"/>
      <c r="C25" s="15">
        <v>6290</v>
      </c>
      <c r="D25" s="16" t="s">
        <v>139</v>
      </c>
      <c r="E25" s="54">
        <v>0</v>
      </c>
      <c r="F25" s="54">
        <v>233665</v>
      </c>
      <c r="G25" s="17"/>
      <c r="H25" s="17">
        <v>0</v>
      </c>
    </row>
    <row r="26" spans="1:8" ht="166.5" customHeight="1">
      <c r="A26" s="4"/>
      <c r="B26" s="15"/>
      <c r="C26" s="15">
        <v>2023</v>
      </c>
      <c r="D26" s="16" t="s">
        <v>140</v>
      </c>
      <c r="E26" s="54">
        <v>233665</v>
      </c>
      <c r="F26" s="54"/>
      <c r="G26" s="17"/>
      <c r="H26" s="17">
        <v>0</v>
      </c>
    </row>
    <row r="27" spans="1:8" s="6" customFormat="1" ht="12.75">
      <c r="A27" s="67" t="s">
        <v>10</v>
      </c>
      <c r="B27" s="68"/>
      <c r="C27" s="68"/>
      <c r="D27" s="69"/>
      <c r="E27" s="55">
        <f>SUM(E10+E13+E18+E23)</f>
        <v>307665</v>
      </c>
      <c r="F27" s="55">
        <v>233665</v>
      </c>
      <c r="G27" s="10">
        <f>SUM(G10+G13+G18+G23)</f>
        <v>450000</v>
      </c>
      <c r="H27" s="10">
        <f>SUM(H10+H13+H18+H23)</f>
        <v>0</v>
      </c>
    </row>
    <row r="29" spans="1:7" ht="12.75">
      <c r="A29" t="s">
        <v>180</v>
      </c>
      <c r="E29" s="33"/>
      <c r="F29" s="33"/>
      <c r="G29" s="33"/>
    </row>
    <row r="30" spans="1:7" ht="12.75">
      <c r="A30" t="s">
        <v>183</v>
      </c>
      <c r="E30" s="33"/>
      <c r="F30" s="33"/>
      <c r="G30" s="33"/>
    </row>
    <row r="31" ht="12.75">
      <c r="A31" t="s">
        <v>184</v>
      </c>
    </row>
    <row r="32" spans="1:7" ht="12.75">
      <c r="A32" t="s">
        <v>169</v>
      </c>
      <c r="E32" s="33"/>
      <c r="F32" s="33"/>
      <c r="G32" s="33"/>
    </row>
    <row r="33" ht="12.75">
      <c r="A33" t="s">
        <v>170</v>
      </c>
    </row>
    <row r="34" ht="12.75">
      <c r="A34" t="s">
        <v>179</v>
      </c>
    </row>
    <row r="35" spans="1:10" ht="12.75">
      <c r="A35" s="73" t="s">
        <v>171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0" ht="12.75">
      <c r="A36" s="73" t="s">
        <v>172</v>
      </c>
      <c r="B36" s="73"/>
      <c r="C36" s="73"/>
      <c r="D36" s="73"/>
      <c r="E36" s="73"/>
      <c r="F36" s="73"/>
      <c r="G36" s="73"/>
      <c r="H36" s="73"/>
      <c r="I36" s="73"/>
      <c r="J36" s="73"/>
    </row>
    <row r="37" ht="12.75">
      <c r="A37" t="s">
        <v>185</v>
      </c>
    </row>
    <row r="38" spans="1:11" ht="12.75">
      <c r="A38" s="73" t="s">
        <v>186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  <row r="39" ht="12.75">
      <c r="A39" t="s">
        <v>173</v>
      </c>
    </row>
    <row r="40" spans="6:8" ht="12.75">
      <c r="F40" s="64" t="s">
        <v>187</v>
      </c>
      <c r="G40" s="64"/>
      <c r="H40" s="64"/>
    </row>
    <row r="41" spans="6:8" ht="12.75">
      <c r="F41" s="64" t="s">
        <v>1</v>
      </c>
      <c r="G41" s="64"/>
      <c r="H41" s="64"/>
    </row>
    <row r="43" spans="6:8" ht="12.75">
      <c r="F43" s="64" t="s">
        <v>188</v>
      </c>
      <c r="G43" s="64"/>
      <c r="H43" s="64"/>
    </row>
  </sheetData>
  <mergeCells count="18">
    <mergeCell ref="F41:H41"/>
    <mergeCell ref="F43:H43"/>
    <mergeCell ref="F40:H40"/>
    <mergeCell ref="A35:J35"/>
    <mergeCell ref="A36:J36"/>
    <mergeCell ref="A38:K38"/>
    <mergeCell ref="D8:D9"/>
    <mergeCell ref="A27:D27"/>
    <mergeCell ref="G8:H8"/>
    <mergeCell ref="A6:H6"/>
    <mergeCell ref="A8:A9"/>
    <mergeCell ref="B8:B9"/>
    <mergeCell ref="C8:C9"/>
    <mergeCell ref="E8:F8"/>
    <mergeCell ref="E1:G1"/>
    <mergeCell ref="E2:G2"/>
    <mergeCell ref="E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"/>
  <sheetViews>
    <sheetView workbookViewId="0" topLeftCell="A1">
      <selection activeCell="H7" sqref="H7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125" style="0" customWidth="1"/>
    <col min="4" max="4" width="49.625" style="0" customWidth="1"/>
    <col min="5" max="6" width="15.00390625" style="0" customWidth="1"/>
    <col min="7" max="8" width="13.625" style="0" customWidth="1"/>
  </cols>
  <sheetData>
    <row r="1" spans="5:8" ht="12.75">
      <c r="E1" s="64" t="s">
        <v>13</v>
      </c>
      <c r="F1" s="64"/>
      <c r="G1" s="64"/>
      <c r="H1" s="33"/>
    </row>
    <row r="2" spans="5:8" ht="12.75">
      <c r="E2" s="64" t="s">
        <v>191</v>
      </c>
      <c r="F2" s="64"/>
      <c r="G2" s="64"/>
      <c r="H2" s="36"/>
    </row>
    <row r="3" spans="5:8" ht="12.75">
      <c r="E3" s="64" t="s">
        <v>1</v>
      </c>
      <c r="F3" s="64"/>
      <c r="G3" s="64"/>
      <c r="H3" s="36"/>
    </row>
    <row r="4" spans="5:8" ht="12.75">
      <c r="E4" s="64" t="s">
        <v>95</v>
      </c>
      <c r="F4" s="64"/>
      <c r="G4" s="64"/>
      <c r="H4" s="36"/>
    </row>
    <row r="6" spans="1:8" s="12" customFormat="1" ht="18">
      <c r="A6" s="75" t="s">
        <v>89</v>
      </c>
      <c r="B6" s="75"/>
      <c r="C6" s="75"/>
      <c r="D6" s="75"/>
      <c r="E6" s="75"/>
      <c r="F6" s="75"/>
      <c r="G6" s="75"/>
      <c r="H6" s="75"/>
    </row>
    <row r="8" spans="1:8" ht="12.75">
      <c r="A8" s="65" t="s">
        <v>2</v>
      </c>
      <c r="B8" s="65" t="s">
        <v>3</v>
      </c>
      <c r="C8" s="65" t="s">
        <v>4</v>
      </c>
      <c r="D8" s="65" t="s">
        <v>5</v>
      </c>
      <c r="E8" s="70" t="s">
        <v>131</v>
      </c>
      <c r="F8" s="71"/>
      <c r="G8" s="76" t="s">
        <v>132</v>
      </c>
      <c r="H8" s="76"/>
    </row>
    <row r="9" spans="1:8" ht="12.75">
      <c r="A9" s="66"/>
      <c r="B9" s="66"/>
      <c r="C9" s="66"/>
      <c r="D9" s="66"/>
      <c r="E9" s="37" t="s">
        <v>6</v>
      </c>
      <c r="F9" s="37" t="s">
        <v>7</v>
      </c>
      <c r="G9" s="37" t="s">
        <v>133</v>
      </c>
      <c r="H9" s="42" t="s">
        <v>7</v>
      </c>
    </row>
    <row r="10" spans="1:8" s="6" customFormat="1" ht="12.75">
      <c r="A10" s="11" t="s">
        <v>11</v>
      </c>
      <c r="B10" s="4"/>
      <c r="C10" s="4"/>
      <c r="D10" s="13" t="s">
        <v>12</v>
      </c>
      <c r="E10" s="5">
        <f>SUM(E11)</f>
        <v>0</v>
      </c>
      <c r="F10" s="5">
        <v>0</v>
      </c>
      <c r="G10" s="5">
        <v>50000</v>
      </c>
      <c r="H10" s="5">
        <f>SUM(H11)</f>
        <v>0</v>
      </c>
    </row>
    <row r="11" spans="1:8" s="9" customFormat="1" ht="12.75">
      <c r="A11" s="7"/>
      <c r="B11" s="7" t="s">
        <v>102</v>
      </c>
      <c r="C11" s="7"/>
      <c r="D11" s="14" t="s">
        <v>103</v>
      </c>
      <c r="E11" s="8">
        <f>SUM(E12)</f>
        <v>0</v>
      </c>
      <c r="F11" s="8">
        <v>0</v>
      </c>
      <c r="G11" s="8">
        <v>50000</v>
      </c>
      <c r="H11" s="8"/>
    </row>
    <row r="12" spans="1:8" ht="12.75">
      <c r="A12" s="1"/>
      <c r="B12" s="1"/>
      <c r="C12" s="1">
        <v>6050</v>
      </c>
      <c r="D12" s="2" t="s">
        <v>15</v>
      </c>
      <c r="E12" s="3">
        <v>0</v>
      </c>
      <c r="F12" s="3">
        <v>0</v>
      </c>
      <c r="G12" s="3">
        <v>50000</v>
      </c>
      <c r="H12" s="3"/>
    </row>
    <row r="13" spans="1:8" ht="25.5">
      <c r="A13" s="1"/>
      <c r="B13" s="1"/>
      <c r="C13" s="1"/>
      <c r="D13" s="2" t="s">
        <v>104</v>
      </c>
      <c r="E13" s="3">
        <v>0</v>
      </c>
      <c r="F13" s="3">
        <v>0</v>
      </c>
      <c r="G13" s="3">
        <v>50000</v>
      </c>
      <c r="H13" s="3">
        <v>0</v>
      </c>
    </row>
    <row r="14" spans="1:8" ht="25.5">
      <c r="A14" s="4">
        <v>400</v>
      </c>
      <c r="B14" s="4"/>
      <c r="C14" s="4"/>
      <c r="D14" s="13" t="s">
        <v>105</v>
      </c>
      <c r="E14" s="5">
        <v>0</v>
      </c>
      <c r="F14" s="5">
        <v>181380</v>
      </c>
      <c r="G14" s="5">
        <v>0</v>
      </c>
      <c r="H14" s="5">
        <v>0</v>
      </c>
    </row>
    <row r="15" spans="1:8" ht="12.75">
      <c r="A15" s="4"/>
      <c r="B15" s="7">
        <v>40002</v>
      </c>
      <c r="C15" s="7"/>
      <c r="D15" s="14" t="s">
        <v>106</v>
      </c>
      <c r="E15" s="8">
        <v>0</v>
      </c>
      <c r="F15" s="8">
        <v>181380</v>
      </c>
      <c r="G15" s="8">
        <v>0</v>
      </c>
      <c r="H15" s="8">
        <v>0</v>
      </c>
    </row>
    <row r="16" spans="1:8" ht="12.75">
      <c r="A16" s="1"/>
      <c r="B16" s="1"/>
      <c r="C16" s="1">
        <v>4300</v>
      </c>
      <c r="D16" s="2" t="s">
        <v>107</v>
      </c>
      <c r="E16" s="3">
        <v>0</v>
      </c>
      <c r="F16" s="3">
        <v>181380</v>
      </c>
      <c r="G16" s="3">
        <v>0</v>
      </c>
      <c r="H16" s="3">
        <v>0</v>
      </c>
    </row>
    <row r="17" spans="1:8" ht="12.75">
      <c r="A17" s="1"/>
      <c r="B17" s="1"/>
      <c r="C17" s="1"/>
      <c r="D17" s="2" t="s">
        <v>138</v>
      </c>
      <c r="E17" s="3">
        <v>0</v>
      </c>
      <c r="F17" s="3">
        <v>181380</v>
      </c>
      <c r="G17" s="3">
        <v>0</v>
      </c>
      <c r="H17" s="3">
        <v>0</v>
      </c>
    </row>
    <row r="18" spans="1:8" s="6" customFormat="1" ht="12.75">
      <c r="A18" s="4">
        <v>600</v>
      </c>
      <c r="B18" s="4"/>
      <c r="C18" s="4"/>
      <c r="D18" s="13" t="s">
        <v>16</v>
      </c>
      <c r="E18" s="5">
        <v>35000</v>
      </c>
      <c r="F18" s="5">
        <v>0</v>
      </c>
      <c r="G18" s="5">
        <v>920000</v>
      </c>
      <c r="H18" s="5">
        <v>240000</v>
      </c>
    </row>
    <row r="19" spans="1:8" s="9" customFormat="1" ht="12.75">
      <c r="A19" s="7"/>
      <c r="B19" s="7">
        <v>60016</v>
      </c>
      <c r="C19" s="7"/>
      <c r="D19" s="14" t="s">
        <v>17</v>
      </c>
      <c r="E19" s="8">
        <v>35000</v>
      </c>
      <c r="F19" s="8">
        <v>0</v>
      </c>
      <c r="G19" s="8">
        <f>SUM(G24)</f>
        <v>920000</v>
      </c>
      <c r="H19" s="8">
        <f>SUM(H24)</f>
        <v>240000</v>
      </c>
    </row>
    <row r="20" spans="1:8" s="9" customFormat="1" ht="12.75">
      <c r="A20" s="7"/>
      <c r="B20" s="7"/>
      <c r="C20" s="15">
        <v>4210</v>
      </c>
      <c r="D20" s="16" t="s">
        <v>108</v>
      </c>
      <c r="E20" s="17">
        <v>25000</v>
      </c>
      <c r="F20" s="17">
        <v>0</v>
      </c>
      <c r="G20" s="17">
        <v>0</v>
      </c>
      <c r="H20" s="17">
        <v>0</v>
      </c>
    </row>
    <row r="21" spans="1:8" s="9" customFormat="1" ht="25.5">
      <c r="A21" s="7"/>
      <c r="B21" s="7"/>
      <c r="C21" s="15"/>
      <c r="D21" s="16" t="s">
        <v>130</v>
      </c>
      <c r="E21" s="17">
        <v>25000</v>
      </c>
      <c r="F21" s="17">
        <v>0</v>
      </c>
      <c r="G21" s="17">
        <v>0</v>
      </c>
      <c r="H21" s="17">
        <v>0</v>
      </c>
    </row>
    <row r="22" spans="1:8" s="9" customFormat="1" ht="12.75">
      <c r="A22" s="7"/>
      <c r="B22" s="7"/>
      <c r="C22" s="15">
        <v>4300</v>
      </c>
      <c r="D22" s="16" t="s">
        <v>107</v>
      </c>
      <c r="E22" s="17">
        <v>10000</v>
      </c>
      <c r="F22" s="17">
        <v>0</v>
      </c>
      <c r="G22" s="17">
        <v>0</v>
      </c>
      <c r="H22" s="17">
        <v>0</v>
      </c>
    </row>
    <row r="23" spans="1:8" s="9" customFormat="1" ht="12.75">
      <c r="A23" s="7"/>
      <c r="B23" s="7"/>
      <c r="C23" s="15"/>
      <c r="D23" s="16" t="s">
        <v>109</v>
      </c>
      <c r="E23" s="17">
        <v>10000</v>
      </c>
      <c r="F23" s="17">
        <v>0</v>
      </c>
      <c r="G23" s="17">
        <v>0</v>
      </c>
      <c r="H23" s="17">
        <v>0</v>
      </c>
    </row>
    <row r="24" spans="1:8" ht="12.75">
      <c r="A24" s="1"/>
      <c r="B24" s="1"/>
      <c r="C24" s="1">
        <v>6050</v>
      </c>
      <c r="D24" s="2" t="s">
        <v>15</v>
      </c>
      <c r="E24" s="3">
        <f>SUM(E25:E28)</f>
        <v>0</v>
      </c>
      <c r="F24" s="3">
        <v>0</v>
      </c>
      <c r="G24" s="3">
        <v>920000</v>
      </c>
      <c r="H24" s="3">
        <v>240000</v>
      </c>
    </row>
    <row r="25" spans="1:8" ht="12.75">
      <c r="A25" s="1"/>
      <c r="B25" s="1"/>
      <c r="C25" s="1"/>
      <c r="D25" s="2" t="s">
        <v>100</v>
      </c>
      <c r="E25" s="3">
        <v>0</v>
      </c>
      <c r="F25" s="3">
        <v>0</v>
      </c>
      <c r="G25" s="3">
        <v>300000</v>
      </c>
      <c r="H25" s="3">
        <v>0</v>
      </c>
    </row>
    <row r="26" spans="1:8" ht="15.75" customHeight="1">
      <c r="A26" s="1"/>
      <c r="B26" s="1"/>
      <c r="C26" s="1"/>
      <c r="D26" s="2" t="s">
        <v>110</v>
      </c>
      <c r="E26" s="3">
        <v>0</v>
      </c>
      <c r="F26" s="3">
        <v>0</v>
      </c>
      <c r="G26" s="3">
        <v>420000</v>
      </c>
      <c r="H26" s="3">
        <v>0</v>
      </c>
    </row>
    <row r="27" spans="1:8" ht="38.25">
      <c r="A27" s="1"/>
      <c r="B27" s="1"/>
      <c r="C27" s="1"/>
      <c r="D27" s="28" t="s">
        <v>174</v>
      </c>
      <c r="E27" s="3">
        <v>0</v>
      </c>
      <c r="F27" s="3">
        <v>0</v>
      </c>
      <c r="G27" s="3">
        <v>200000</v>
      </c>
      <c r="H27" s="3">
        <v>0</v>
      </c>
    </row>
    <row r="28" spans="1:8" ht="25.5">
      <c r="A28" s="1"/>
      <c r="B28" s="1"/>
      <c r="C28" s="1"/>
      <c r="D28" s="28" t="s">
        <v>111</v>
      </c>
      <c r="E28" s="3">
        <v>0</v>
      </c>
      <c r="F28" s="3">
        <v>0</v>
      </c>
      <c r="G28" s="3">
        <v>0</v>
      </c>
      <c r="H28" s="3">
        <v>240000</v>
      </c>
    </row>
    <row r="29" spans="1:8" ht="12.75">
      <c r="A29" s="4">
        <v>700</v>
      </c>
      <c r="B29" s="4"/>
      <c r="C29" s="4"/>
      <c r="D29" s="13" t="s">
        <v>8</v>
      </c>
      <c r="E29" s="5">
        <v>0</v>
      </c>
      <c r="F29" s="5">
        <v>0</v>
      </c>
      <c r="G29" s="5">
        <v>20000</v>
      </c>
      <c r="H29" s="5">
        <v>20000</v>
      </c>
    </row>
    <row r="30" spans="1:8" ht="12.75">
      <c r="A30" s="7"/>
      <c r="B30" s="7">
        <v>70095</v>
      </c>
      <c r="C30" s="7"/>
      <c r="D30" s="14" t="s">
        <v>9</v>
      </c>
      <c r="E30" s="8">
        <v>0</v>
      </c>
      <c r="F30" s="8">
        <v>0</v>
      </c>
      <c r="G30" s="8">
        <v>20000</v>
      </c>
      <c r="H30" s="8">
        <v>20000</v>
      </c>
    </row>
    <row r="31" spans="1:8" s="18" customFormat="1" ht="12.75">
      <c r="A31" s="15"/>
      <c r="B31" s="15"/>
      <c r="C31" s="15">
        <v>6060</v>
      </c>
      <c r="D31" s="16" t="s">
        <v>18</v>
      </c>
      <c r="E31" s="17">
        <v>0</v>
      </c>
      <c r="F31" s="17">
        <v>0</v>
      </c>
      <c r="G31" s="17">
        <v>20000</v>
      </c>
      <c r="H31" s="17">
        <v>20000</v>
      </c>
    </row>
    <row r="32" spans="1:8" s="18" customFormat="1" ht="12.75">
      <c r="A32" s="15"/>
      <c r="B32" s="15"/>
      <c r="C32" s="15"/>
      <c r="D32" s="16" t="s">
        <v>148</v>
      </c>
      <c r="E32" s="17"/>
      <c r="F32" s="17">
        <v>0</v>
      </c>
      <c r="G32" s="17">
        <v>20000</v>
      </c>
      <c r="H32" s="17">
        <v>0</v>
      </c>
    </row>
    <row r="33" spans="1:8" s="18" customFormat="1" ht="12.75">
      <c r="A33" s="15"/>
      <c r="B33" s="15"/>
      <c r="C33" s="15"/>
      <c r="D33" s="16" t="s">
        <v>149</v>
      </c>
      <c r="E33" s="17">
        <v>0</v>
      </c>
      <c r="F33" s="17">
        <v>0</v>
      </c>
      <c r="G33" s="17">
        <v>0</v>
      </c>
      <c r="H33" s="17">
        <v>20000</v>
      </c>
    </row>
    <row r="34" spans="1:8" s="6" customFormat="1" ht="12.75">
      <c r="A34" s="4">
        <v>801</v>
      </c>
      <c r="B34" s="4"/>
      <c r="C34" s="4"/>
      <c r="D34" s="13" t="s">
        <v>93</v>
      </c>
      <c r="E34" s="5">
        <f>SUM(E35+E43+E46)</f>
        <v>85928</v>
      </c>
      <c r="F34" s="5">
        <v>8691</v>
      </c>
      <c r="G34" s="5">
        <f>SUM(G35)</f>
        <v>0</v>
      </c>
      <c r="H34" s="5">
        <f>SUM(H35)</f>
        <v>0</v>
      </c>
    </row>
    <row r="35" spans="1:8" s="9" customFormat="1" ht="12.75">
      <c r="A35" s="7"/>
      <c r="B35" s="7">
        <v>80101</v>
      </c>
      <c r="C35" s="7"/>
      <c r="D35" s="14" t="s">
        <v>94</v>
      </c>
      <c r="E35" s="8">
        <f>SUM(E36+E39)</f>
        <v>77071</v>
      </c>
      <c r="F35" s="8">
        <v>0</v>
      </c>
      <c r="G35" s="8">
        <f>SUM(G39:G41)</f>
        <v>0</v>
      </c>
      <c r="H35" s="8">
        <f>SUM(H39:H41)</f>
        <v>0</v>
      </c>
    </row>
    <row r="36" spans="1:8" s="9" customFormat="1" ht="12.75">
      <c r="A36" s="7"/>
      <c r="B36" s="7"/>
      <c r="C36" s="15">
        <v>4270</v>
      </c>
      <c r="D36" s="16" t="s">
        <v>116</v>
      </c>
      <c r="E36" s="17">
        <v>74000</v>
      </c>
      <c r="F36" s="17">
        <v>0</v>
      </c>
      <c r="G36" s="17">
        <v>0</v>
      </c>
      <c r="H36" s="17"/>
    </row>
    <row r="37" spans="1:8" s="9" customFormat="1" ht="12.75">
      <c r="A37" s="7"/>
      <c r="B37" s="7"/>
      <c r="C37" s="7"/>
      <c r="D37" s="16" t="s">
        <v>117</v>
      </c>
      <c r="E37" s="17">
        <v>24000</v>
      </c>
      <c r="F37" s="17">
        <v>0</v>
      </c>
      <c r="G37" s="17">
        <v>0</v>
      </c>
      <c r="H37" s="17">
        <v>0</v>
      </c>
    </row>
    <row r="38" spans="1:8" s="9" customFormat="1" ht="25.5">
      <c r="A38" s="7"/>
      <c r="B38" s="7"/>
      <c r="C38" s="7"/>
      <c r="D38" s="16" t="s">
        <v>118</v>
      </c>
      <c r="E38" s="17">
        <v>50000</v>
      </c>
      <c r="F38" s="17">
        <v>0</v>
      </c>
      <c r="G38" s="17">
        <v>0</v>
      </c>
      <c r="H38" s="17">
        <v>0</v>
      </c>
    </row>
    <row r="39" spans="1:8" ht="12.75">
      <c r="A39" s="1"/>
      <c r="B39" s="1"/>
      <c r="C39" s="1">
        <v>4440</v>
      </c>
      <c r="D39" s="2" t="s">
        <v>112</v>
      </c>
      <c r="E39" s="3">
        <v>3071</v>
      </c>
      <c r="F39" s="3">
        <v>0</v>
      </c>
      <c r="G39" s="3">
        <v>0</v>
      </c>
      <c r="H39" s="3">
        <v>0</v>
      </c>
    </row>
    <row r="40" spans="1:8" ht="12.75">
      <c r="A40" s="1"/>
      <c r="B40" s="1"/>
      <c r="C40" s="1"/>
      <c r="D40" s="14" t="s">
        <v>113</v>
      </c>
      <c r="E40" s="8">
        <v>2324</v>
      </c>
      <c r="F40" s="3">
        <v>0</v>
      </c>
      <c r="G40" s="3">
        <v>0</v>
      </c>
      <c r="H40" s="3">
        <v>0</v>
      </c>
    </row>
    <row r="41" spans="1:8" ht="12.75">
      <c r="A41" s="1"/>
      <c r="B41" s="1"/>
      <c r="C41" s="1"/>
      <c r="D41" s="14" t="s">
        <v>114</v>
      </c>
      <c r="E41" s="8">
        <v>498</v>
      </c>
      <c r="F41" s="3">
        <v>0</v>
      </c>
      <c r="G41" s="3">
        <v>0</v>
      </c>
      <c r="H41" s="3">
        <v>0</v>
      </c>
    </row>
    <row r="42" spans="1:8" s="6" customFormat="1" ht="12.75">
      <c r="A42" s="4"/>
      <c r="B42" s="4"/>
      <c r="C42" s="4"/>
      <c r="D42" s="14" t="s">
        <v>115</v>
      </c>
      <c r="E42" s="8">
        <v>249</v>
      </c>
      <c r="F42" s="17">
        <v>0</v>
      </c>
      <c r="G42" s="17">
        <v>0</v>
      </c>
      <c r="H42" s="17">
        <f>SUM(H43)</f>
        <v>0</v>
      </c>
    </row>
    <row r="43" spans="1:8" s="9" customFormat="1" ht="12.75">
      <c r="A43" s="7"/>
      <c r="B43" s="7">
        <v>80104</v>
      </c>
      <c r="C43" s="7"/>
      <c r="D43" s="14" t="s">
        <v>119</v>
      </c>
      <c r="E43" s="8">
        <f>SUM(E44)</f>
        <v>166</v>
      </c>
      <c r="F43" s="8">
        <v>0</v>
      </c>
      <c r="G43" s="8">
        <v>0</v>
      </c>
      <c r="H43" s="8">
        <f>SUM(H44)</f>
        <v>0</v>
      </c>
    </row>
    <row r="44" spans="1:8" ht="12.75">
      <c r="A44" s="1"/>
      <c r="B44" s="1"/>
      <c r="C44" s="1">
        <v>4440</v>
      </c>
      <c r="D44" s="2" t="s">
        <v>112</v>
      </c>
      <c r="E44" s="3">
        <f>SUM(E45)</f>
        <v>166</v>
      </c>
      <c r="F44" s="3">
        <v>0</v>
      </c>
      <c r="G44" s="3">
        <v>0</v>
      </c>
      <c r="H44" s="3">
        <f>SUM(H45)</f>
        <v>0</v>
      </c>
    </row>
    <row r="45" spans="1:8" ht="12.75">
      <c r="A45" s="1"/>
      <c r="B45" s="1"/>
      <c r="C45" s="1"/>
      <c r="D45" s="14" t="s">
        <v>120</v>
      </c>
      <c r="E45" s="8">
        <v>166</v>
      </c>
      <c r="F45" s="8">
        <v>0</v>
      </c>
      <c r="G45" s="8">
        <v>0</v>
      </c>
      <c r="H45" s="8">
        <v>0</v>
      </c>
    </row>
    <row r="46" spans="1:8" ht="12.75">
      <c r="A46" s="1"/>
      <c r="B46" s="7">
        <v>80113</v>
      </c>
      <c r="C46" s="1"/>
      <c r="D46" s="14" t="s">
        <v>121</v>
      </c>
      <c r="E46" s="8">
        <f>SUM(E47:E50)</f>
        <v>8691</v>
      </c>
      <c r="F46" s="8">
        <v>8691</v>
      </c>
      <c r="G46" s="8"/>
      <c r="H46" s="8"/>
    </row>
    <row r="47" spans="1:8" ht="12.75">
      <c r="A47" s="1"/>
      <c r="B47" s="1"/>
      <c r="C47" s="1">
        <v>4010</v>
      </c>
      <c r="D47" s="16" t="s">
        <v>122</v>
      </c>
      <c r="E47" s="17">
        <v>7392</v>
      </c>
      <c r="F47" s="17">
        <v>0</v>
      </c>
      <c r="G47" s="17">
        <v>0</v>
      </c>
      <c r="H47" s="17">
        <v>0</v>
      </c>
    </row>
    <row r="48" spans="1:8" ht="12.75">
      <c r="A48" s="1"/>
      <c r="B48" s="1"/>
      <c r="C48" s="1">
        <v>4110</v>
      </c>
      <c r="D48" s="16" t="s">
        <v>123</v>
      </c>
      <c r="E48" s="17">
        <v>1117</v>
      </c>
      <c r="F48" s="17">
        <v>0</v>
      </c>
      <c r="G48" s="17">
        <v>0</v>
      </c>
      <c r="H48" s="17">
        <v>0</v>
      </c>
    </row>
    <row r="49" spans="1:8" ht="12.75">
      <c r="A49" s="1"/>
      <c r="B49" s="1"/>
      <c r="C49" s="1">
        <v>4120</v>
      </c>
      <c r="D49" s="16" t="s">
        <v>124</v>
      </c>
      <c r="E49" s="17">
        <v>182</v>
      </c>
      <c r="F49" s="17">
        <v>0</v>
      </c>
      <c r="G49" s="17">
        <v>0</v>
      </c>
      <c r="H49" s="17">
        <v>0</v>
      </c>
    </row>
    <row r="50" spans="1:8" ht="12.75">
      <c r="A50" s="1"/>
      <c r="B50" s="1"/>
      <c r="C50" s="1">
        <v>4300</v>
      </c>
      <c r="D50" s="16" t="s">
        <v>107</v>
      </c>
      <c r="E50" s="17">
        <v>0</v>
      </c>
      <c r="F50" s="17">
        <v>8691</v>
      </c>
      <c r="G50" s="17">
        <v>0</v>
      </c>
      <c r="H50" s="17">
        <v>0</v>
      </c>
    </row>
    <row r="51" spans="1:8" ht="12.75">
      <c r="A51" s="4">
        <v>852</v>
      </c>
      <c r="B51" s="4"/>
      <c r="C51" s="4"/>
      <c r="D51" s="13" t="s">
        <v>125</v>
      </c>
      <c r="E51" s="5">
        <v>233665</v>
      </c>
      <c r="F51" s="5">
        <v>233665</v>
      </c>
      <c r="G51" s="5">
        <v>0</v>
      </c>
      <c r="H51" s="5">
        <v>0</v>
      </c>
    </row>
    <row r="52" spans="1:8" ht="12.75">
      <c r="A52" s="1"/>
      <c r="B52" s="7">
        <v>85295</v>
      </c>
      <c r="C52" s="7"/>
      <c r="D52" s="14" t="s">
        <v>9</v>
      </c>
      <c r="E52" s="8">
        <v>233665</v>
      </c>
      <c r="F52" s="8">
        <v>233665</v>
      </c>
      <c r="G52" s="8">
        <v>0</v>
      </c>
      <c r="H52" s="8">
        <v>0</v>
      </c>
    </row>
    <row r="53" spans="1:8" ht="12.75">
      <c r="A53" s="1"/>
      <c r="B53" s="1"/>
      <c r="C53" s="1">
        <v>4300</v>
      </c>
      <c r="D53" s="16" t="s">
        <v>107</v>
      </c>
      <c r="E53" s="17">
        <v>0</v>
      </c>
      <c r="F53" s="17">
        <v>233665</v>
      </c>
      <c r="G53" s="17">
        <v>0</v>
      </c>
      <c r="H53" s="17">
        <v>0</v>
      </c>
    </row>
    <row r="54" spans="1:8" ht="38.25">
      <c r="A54" s="1"/>
      <c r="B54" s="1"/>
      <c r="C54" s="1">
        <v>4303</v>
      </c>
      <c r="D54" s="16" t="s">
        <v>141</v>
      </c>
      <c r="E54" s="17">
        <v>233665</v>
      </c>
      <c r="F54" s="17">
        <v>0</v>
      </c>
      <c r="G54" s="17">
        <v>0</v>
      </c>
      <c r="H54" s="17">
        <v>0</v>
      </c>
    </row>
    <row r="55" spans="1:8" ht="12.75">
      <c r="A55" s="4">
        <v>900</v>
      </c>
      <c r="B55" s="4"/>
      <c r="C55" s="4"/>
      <c r="D55" s="13" t="s">
        <v>126</v>
      </c>
      <c r="E55" s="5">
        <v>181380</v>
      </c>
      <c r="F55" s="5">
        <v>0</v>
      </c>
      <c r="G55" s="5">
        <v>0</v>
      </c>
      <c r="H55" s="5">
        <v>0</v>
      </c>
    </row>
    <row r="56" spans="1:8" ht="12.75">
      <c r="A56" s="1"/>
      <c r="B56" s="7">
        <v>90001</v>
      </c>
      <c r="C56" s="7"/>
      <c r="D56" s="14" t="s">
        <v>127</v>
      </c>
      <c r="E56" s="8">
        <v>181380</v>
      </c>
      <c r="F56" s="8">
        <v>0</v>
      </c>
      <c r="G56" s="8">
        <v>0</v>
      </c>
      <c r="H56" s="8">
        <v>0</v>
      </c>
    </row>
    <row r="57" spans="1:8" ht="12.75">
      <c r="A57" s="1"/>
      <c r="B57" s="1"/>
      <c r="C57" s="1">
        <v>4300</v>
      </c>
      <c r="D57" s="16" t="s">
        <v>142</v>
      </c>
      <c r="E57" s="17">
        <v>181380</v>
      </c>
      <c r="F57" s="17">
        <v>0</v>
      </c>
      <c r="G57" s="17">
        <v>0</v>
      </c>
      <c r="H57" s="17">
        <v>0</v>
      </c>
    </row>
    <row r="58" spans="1:8" s="6" customFormat="1" ht="12.75">
      <c r="A58" s="4">
        <v>926</v>
      </c>
      <c r="B58" s="4"/>
      <c r="C58" s="4"/>
      <c r="D58" s="13" t="s">
        <v>19</v>
      </c>
      <c r="E58" s="5">
        <f>SUM(E59)</f>
        <v>25650</v>
      </c>
      <c r="F58" s="5">
        <f aca="true" t="shared" si="0" ref="F58:H59">SUM(F59)</f>
        <v>25650</v>
      </c>
      <c r="G58" s="5">
        <f t="shared" si="0"/>
        <v>0</v>
      </c>
      <c r="H58" s="5">
        <f t="shared" si="0"/>
        <v>0</v>
      </c>
    </row>
    <row r="59" spans="1:8" s="9" customFormat="1" ht="12.75">
      <c r="A59" s="7"/>
      <c r="B59" s="7">
        <v>92605</v>
      </c>
      <c r="C59" s="7"/>
      <c r="D59" s="14" t="s">
        <v>128</v>
      </c>
      <c r="E59" s="8">
        <v>25650</v>
      </c>
      <c r="F59" s="8">
        <v>25650</v>
      </c>
      <c r="G59" s="8">
        <v>0</v>
      </c>
      <c r="H59" s="8">
        <f t="shared" si="0"/>
        <v>0</v>
      </c>
    </row>
    <row r="60" spans="1:8" s="18" customFormat="1" ht="38.25">
      <c r="A60" s="15"/>
      <c r="B60" s="15"/>
      <c r="C60" s="15">
        <v>2820</v>
      </c>
      <c r="D60" s="16" t="s">
        <v>129</v>
      </c>
      <c r="E60" s="17">
        <v>0</v>
      </c>
      <c r="F60" s="17">
        <v>25650</v>
      </c>
      <c r="G60" s="17">
        <v>0</v>
      </c>
      <c r="H60" s="17">
        <f>SUM(H61:H61)</f>
        <v>0</v>
      </c>
    </row>
    <row r="61" spans="1:8" ht="12.75">
      <c r="A61" s="1"/>
      <c r="B61" s="1"/>
      <c r="C61" s="1">
        <v>4210</v>
      </c>
      <c r="D61" s="2" t="s">
        <v>108</v>
      </c>
      <c r="E61" s="3">
        <v>25650</v>
      </c>
      <c r="F61" s="3">
        <v>0</v>
      </c>
      <c r="G61" s="3">
        <v>0</v>
      </c>
      <c r="H61" s="3">
        <v>0</v>
      </c>
    </row>
    <row r="62" spans="1:8" ht="12.75">
      <c r="A62" s="76" t="s">
        <v>20</v>
      </c>
      <c r="B62" s="76"/>
      <c r="C62" s="76"/>
      <c r="D62" s="76"/>
      <c r="E62" s="3">
        <f>SUM(E58+E55+E51+E34+E18+E10)</f>
        <v>561623</v>
      </c>
      <c r="F62" s="3">
        <f>SUM(F58+F55+F51+F34+F18+F14+F10)</f>
        <v>449386</v>
      </c>
      <c r="G62" s="3">
        <f>SUM(G58+G42+G34+G29+G18+G10)</f>
        <v>990000</v>
      </c>
      <c r="H62" s="3">
        <f>SUM(H58+H42+H34+H29+H18+H10)</f>
        <v>260000</v>
      </c>
    </row>
    <row r="63" spans="4:8" s="19" customFormat="1" ht="12.75">
      <c r="D63" s="20"/>
      <c r="E63" s="21"/>
      <c r="F63" s="21"/>
      <c r="G63" s="21"/>
      <c r="H63" s="21"/>
    </row>
    <row r="64" spans="1:13" s="19" customFormat="1" ht="12.75" customHeight="1">
      <c r="A64" s="74" t="s">
        <v>151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1:13" s="19" customFormat="1" ht="12.75">
      <c r="A65" s="74" t="s">
        <v>150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1:28" ht="12.75">
      <c r="A66" s="56" t="s">
        <v>143</v>
      </c>
      <c r="B66" s="56"/>
      <c r="C66" s="56"/>
      <c r="D66" s="56"/>
      <c r="E66" s="56"/>
      <c r="F66" s="56"/>
      <c r="G66" s="56"/>
      <c r="H66" s="3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8" ht="12.75">
      <c r="A67" s="56" t="s">
        <v>144</v>
      </c>
      <c r="B67" s="56"/>
      <c r="C67" s="56"/>
      <c r="D67" s="56"/>
      <c r="E67" s="56"/>
      <c r="F67" s="56"/>
      <c r="G67" s="56"/>
      <c r="H67" s="36"/>
    </row>
    <row r="68" ht="12.75">
      <c r="A68" t="s">
        <v>145</v>
      </c>
    </row>
    <row r="69" spans="1:8" ht="12.75">
      <c r="A69" t="s">
        <v>152</v>
      </c>
      <c r="E69" s="64"/>
      <c r="F69" s="64"/>
      <c r="G69" s="64"/>
      <c r="H69" s="36"/>
    </row>
    <row r="70" ht="12.75">
      <c r="A70" t="s">
        <v>147</v>
      </c>
    </row>
    <row r="71" ht="12.75">
      <c r="A71" t="s">
        <v>146</v>
      </c>
    </row>
    <row r="72" spans="1:8" ht="12.75">
      <c r="A72" t="s">
        <v>177</v>
      </c>
      <c r="D72" s="57"/>
      <c r="H72" s="36"/>
    </row>
    <row r="73" spans="1:8" ht="12.75">
      <c r="A73" t="s">
        <v>168</v>
      </c>
      <c r="D73" s="57"/>
      <c r="H73" s="36"/>
    </row>
    <row r="74" spans="1:8" ht="12.75">
      <c r="A74" t="s">
        <v>178</v>
      </c>
      <c r="D74" s="57"/>
      <c r="H74" s="36"/>
    </row>
    <row r="75" spans="1:31" ht="12.75">
      <c r="A75" s="56" t="s">
        <v>175</v>
      </c>
      <c r="B75" s="56"/>
      <c r="C75" s="56"/>
      <c r="D75" s="56"/>
      <c r="E75" s="56"/>
      <c r="F75" s="56"/>
      <c r="G75" s="56"/>
      <c r="H75" s="3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</row>
    <row r="76" spans="1:8" ht="12.75">
      <c r="A76" s="61" t="s">
        <v>176</v>
      </c>
      <c r="B76" s="56"/>
      <c r="C76" s="56"/>
      <c r="D76" s="56"/>
      <c r="E76" s="56"/>
      <c r="F76" s="56"/>
      <c r="G76" s="56"/>
      <c r="H76" s="36"/>
    </row>
    <row r="78" spans="5:8" ht="12.75">
      <c r="E78" s="64"/>
      <c r="F78" s="64"/>
      <c r="G78" s="64"/>
      <c r="H78" s="36"/>
    </row>
    <row r="79" spans="7:9" ht="12.75">
      <c r="G79" s="36" t="s">
        <v>187</v>
      </c>
      <c r="H79" s="36"/>
      <c r="I79" s="36"/>
    </row>
    <row r="80" spans="7:9" ht="12.75">
      <c r="G80" s="36" t="s">
        <v>1</v>
      </c>
      <c r="H80" s="36"/>
      <c r="I80" s="36"/>
    </row>
    <row r="82" spans="7:9" ht="12.75">
      <c r="G82" s="36" t="s">
        <v>188</v>
      </c>
      <c r="H82" s="36"/>
      <c r="I82" s="36"/>
    </row>
    <row r="84" spans="7:9" ht="12.75">
      <c r="G84" s="64"/>
      <c r="H84" s="64"/>
      <c r="I84" s="64"/>
    </row>
  </sheetData>
  <mergeCells count="17">
    <mergeCell ref="D8:D9"/>
    <mergeCell ref="E78:G78"/>
    <mergeCell ref="A65:M65"/>
    <mergeCell ref="E69:G69"/>
    <mergeCell ref="E8:F8"/>
    <mergeCell ref="G8:H8"/>
    <mergeCell ref="A62:D62"/>
    <mergeCell ref="G84:I84"/>
    <mergeCell ref="A64:M64"/>
    <mergeCell ref="E1:G1"/>
    <mergeCell ref="E2:G2"/>
    <mergeCell ref="E3:G3"/>
    <mergeCell ref="E4:G4"/>
    <mergeCell ref="A6:H6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8">
      <selection activeCell="E19" sqref="E19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6.125" style="0" customWidth="1"/>
    <col min="4" max="4" width="5.125" style="0" customWidth="1"/>
    <col min="5" max="5" width="26.125" style="0" customWidth="1"/>
    <col min="6" max="6" width="13.00390625" style="0" customWidth="1"/>
    <col min="7" max="7" width="12.00390625" style="0" customWidth="1"/>
    <col min="8" max="8" width="12.625" style="0" customWidth="1"/>
    <col min="9" max="9" width="3.125" style="0" customWidth="1"/>
    <col min="10" max="10" width="10.875" style="0" customWidth="1"/>
    <col min="11" max="11" width="3.75390625" style="0" customWidth="1"/>
    <col min="12" max="12" width="13.00390625" style="0" customWidth="1"/>
    <col min="13" max="13" width="12.125" style="0" customWidth="1"/>
    <col min="14" max="14" width="6.125" style="0" customWidth="1"/>
  </cols>
  <sheetData>
    <row r="1" spans="12:14" ht="12.75">
      <c r="L1" s="78" t="s">
        <v>21</v>
      </c>
      <c r="M1" s="79"/>
      <c r="N1" s="79"/>
    </row>
    <row r="2" spans="12:14" ht="12.75">
      <c r="L2" s="64" t="s">
        <v>191</v>
      </c>
      <c r="M2" s="64"/>
      <c r="N2" s="64"/>
    </row>
    <row r="3" spans="12:14" ht="12.75">
      <c r="L3" s="64" t="s">
        <v>1</v>
      </c>
      <c r="M3" s="64"/>
      <c r="N3" s="64"/>
    </row>
    <row r="4" spans="12:14" ht="12.75">
      <c r="L4" s="64" t="s">
        <v>95</v>
      </c>
      <c r="M4" s="64"/>
      <c r="N4" s="64"/>
    </row>
    <row r="5" spans="1:14" ht="18" customHeight="1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 t="s">
        <v>23</v>
      </c>
    </row>
    <row r="7" spans="1:14" ht="12.75" customHeight="1">
      <c r="A7" s="81" t="s">
        <v>24</v>
      </c>
      <c r="B7" s="81" t="s">
        <v>2</v>
      </c>
      <c r="C7" s="81" t="s">
        <v>3</v>
      </c>
      <c r="D7" s="81" t="s">
        <v>25</v>
      </c>
      <c r="E7" s="83" t="s">
        <v>26</v>
      </c>
      <c r="F7" s="83" t="s">
        <v>27</v>
      </c>
      <c r="G7" s="83" t="s">
        <v>28</v>
      </c>
      <c r="H7" s="83"/>
      <c r="I7" s="83"/>
      <c r="J7" s="83"/>
      <c r="K7" s="83"/>
      <c r="L7" s="83"/>
      <c r="M7" s="83"/>
      <c r="N7" s="82" t="s">
        <v>29</v>
      </c>
    </row>
    <row r="8" spans="1:14" ht="12.75" customHeight="1">
      <c r="A8" s="81"/>
      <c r="B8" s="81"/>
      <c r="C8" s="81"/>
      <c r="D8" s="81"/>
      <c r="E8" s="83"/>
      <c r="F8" s="83"/>
      <c r="G8" s="83" t="s">
        <v>30</v>
      </c>
      <c r="H8" s="83" t="s">
        <v>31</v>
      </c>
      <c r="I8" s="83"/>
      <c r="J8" s="83"/>
      <c r="K8" s="83"/>
      <c r="L8" s="83" t="s">
        <v>32</v>
      </c>
      <c r="M8" s="83" t="s">
        <v>33</v>
      </c>
      <c r="N8" s="82"/>
    </row>
    <row r="9" spans="1:14" ht="12.75" customHeight="1">
      <c r="A9" s="81"/>
      <c r="B9" s="81"/>
      <c r="C9" s="81"/>
      <c r="D9" s="81"/>
      <c r="E9" s="83"/>
      <c r="F9" s="83"/>
      <c r="G9" s="83"/>
      <c r="H9" s="83" t="s">
        <v>34</v>
      </c>
      <c r="I9" s="83" t="s">
        <v>35</v>
      </c>
      <c r="J9" s="82" t="s">
        <v>36</v>
      </c>
      <c r="K9" s="82" t="s">
        <v>37</v>
      </c>
      <c r="L9" s="83"/>
      <c r="M9" s="83"/>
      <c r="N9" s="82"/>
    </row>
    <row r="10" spans="1:14" ht="12.75">
      <c r="A10" s="81"/>
      <c r="B10" s="81"/>
      <c r="C10" s="81"/>
      <c r="D10" s="81"/>
      <c r="E10" s="83"/>
      <c r="F10" s="83"/>
      <c r="G10" s="83"/>
      <c r="H10" s="83"/>
      <c r="I10" s="83"/>
      <c r="J10" s="82"/>
      <c r="K10" s="82"/>
      <c r="L10" s="83"/>
      <c r="M10" s="83"/>
      <c r="N10" s="82"/>
    </row>
    <row r="11" spans="1:14" ht="166.5" customHeight="1">
      <c r="A11" s="81"/>
      <c r="B11" s="81"/>
      <c r="C11" s="81"/>
      <c r="D11" s="81"/>
      <c r="E11" s="83"/>
      <c r="F11" s="83"/>
      <c r="G11" s="83"/>
      <c r="H11" s="83"/>
      <c r="I11" s="83"/>
      <c r="J11" s="82"/>
      <c r="K11" s="82"/>
      <c r="L11" s="83"/>
      <c r="M11" s="83"/>
      <c r="N11" s="82"/>
    </row>
    <row r="12" spans="1:14" ht="12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</row>
    <row r="13" spans="1:14" ht="51">
      <c r="A13" s="25" t="s">
        <v>38</v>
      </c>
      <c r="B13" s="26" t="s">
        <v>11</v>
      </c>
      <c r="C13" s="26" t="s">
        <v>14</v>
      </c>
      <c r="D13" s="27">
        <v>6050</v>
      </c>
      <c r="E13" s="28" t="s">
        <v>39</v>
      </c>
      <c r="F13" s="29">
        <v>690000</v>
      </c>
      <c r="G13" s="29">
        <f aca="true" t="shared" si="0" ref="G13:G27">SUM(H13:K13)</f>
        <v>0</v>
      </c>
      <c r="H13" s="29">
        <v>0</v>
      </c>
      <c r="I13" s="27"/>
      <c r="J13" s="28"/>
      <c r="K13" s="27"/>
      <c r="L13" s="29">
        <v>690000</v>
      </c>
      <c r="M13" s="29"/>
      <c r="N13" s="30" t="s">
        <v>40</v>
      </c>
    </row>
    <row r="14" spans="1:14" ht="89.25">
      <c r="A14" s="25" t="s">
        <v>41</v>
      </c>
      <c r="B14" s="27">
        <v>600</v>
      </c>
      <c r="C14" s="27">
        <v>60016</v>
      </c>
      <c r="D14" s="27">
        <v>6050</v>
      </c>
      <c r="E14" s="28" t="s">
        <v>82</v>
      </c>
      <c r="F14" s="29">
        <v>3632086</v>
      </c>
      <c r="G14" s="29">
        <v>32086</v>
      </c>
      <c r="H14" s="29">
        <v>32086</v>
      </c>
      <c r="I14" s="27"/>
      <c r="J14" s="28"/>
      <c r="K14" s="27"/>
      <c r="L14" s="29">
        <v>1600000</v>
      </c>
      <c r="M14" s="29">
        <v>2000000</v>
      </c>
      <c r="N14" s="30" t="s">
        <v>40</v>
      </c>
    </row>
    <row r="15" spans="1:14" ht="127.5">
      <c r="A15" s="25" t="s">
        <v>42</v>
      </c>
      <c r="B15" s="27">
        <v>600</v>
      </c>
      <c r="C15" s="27">
        <v>60016</v>
      </c>
      <c r="D15" s="27">
        <v>6050</v>
      </c>
      <c r="E15" s="28" t="s">
        <v>153</v>
      </c>
      <c r="F15" s="29">
        <v>2500000</v>
      </c>
      <c r="G15" s="29">
        <f t="shared" si="0"/>
        <v>375000</v>
      </c>
      <c r="H15" s="29">
        <v>375000</v>
      </c>
      <c r="I15" s="27"/>
      <c r="J15" s="28"/>
      <c r="K15" s="27"/>
      <c r="L15" s="29">
        <v>1000000</v>
      </c>
      <c r="M15" s="29">
        <v>1125000</v>
      </c>
      <c r="N15" s="30" t="s">
        <v>40</v>
      </c>
    </row>
    <row r="16" spans="1:14" ht="63.75">
      <c r="A16" s="25" t="s">
        <v>43</v>
      </c>
      <c r="B16" s="27">
        <v>600</v>
      </c>
      <c r="C16" s="27">
        <v>60016</v>
      </c>
      <c r="D16" s="27">
        <v>6050</v>
      </c>
      <c r="E16" s="28" t="s">
        <v>154</v>
      </c>
      <c r="F16" s="29">
        <v>1600000</v>
      </c>
      <c r="G16" s="29">
        <v>0</v>
      </c>
      <c r="H16" s="29">
        <v>0</v>
      </c>
      <c r="I16" s="27"/>
      <c r="J16" s="28"/>
      <c r="K16" s="27"/>
      <c r="L16" s="29">
        <v>160000</v>
      </c>
      <c r="M16" s="29"/>
      <c r="N16" s="30" t="s">
        <v>40</v>
      </c>
    </row>
    <row r="17" spans="1:14" ht="63.75">
      <c r="A17" s="25" t="s">
        <v>45</v>
      </c>
      <c r="B17" s="27">
        <v>600</v>
      </c>
      <c r="C17" s="27">
        <v>60016</v>
      </c>
      <c r="D17" s="27">
        <v>6050</v>
      </c>
      <c r="E17" s="28" t="s">
        <v>44</v>
      </c>
      <c r="F17" s="29">
        <v>1200000</v>
      </c>
      <c r="G17" s="29">
        <v>600000</v>
      </c>
      <c r="H17" s="29">
        <v>600000</v>
      </c>
      <c r="I17" s="27"/>
      <c r="J17" s="28"/>
      <c r="K17" s="27"/>
      <c r="L17" s="29">
        <v>600000</v>
      </c>
      <c r="M17" s="29"/>
      <c r="N17" s="30" t="s">
        <v>40</v>
      </c>
    </row>
    <row r="18" spans="1:14" ht="51">
      <c r="A18" s="25" t="s">
        <v>46</v>
      </c>
      <c r="B18" s="27">
        <v>600</v>
      </c>
      <c r="C18" s="27">
        <v>60016</v>
      </c>
      <c r="D18" s="27">
        <v>6050</v>
      </c>
      <c r="E18" s="28" t="s">
        <v>78</v>
      </c>
      <c r="F18" s="29">
        <v>1130900</v>
      </c>
      <c r="G18" s="29">
        <v>600000</v>
      </c>
      <c r="H18" s="29">
        <v>400000</v>
      </c>
      <c r="I18" s="27"/>
      <c r="J18" s="59" t="s">
        <v>163</v>
      </c>
      <c r="K18" s="27"/>
      <c r="L18" s="29">
        <v>530900</v>
      </c>
      <c r="M18" s="39"/>
      <c r="N18" s="40" t="s">
        <v>40</v>
      </c>
    </row>
    <row r="19" spans="1:14" ht="153">
      <c r="A19" s="25" t="s">
        <v>47</v>
      </c>
      <c r="B19" s="27">
        <v>600</v>
      </c>
      <c r="C19" s="27">
        <v>60016</v>
      </c>
      <c r="D19" s="27">
        <v>6050</v>
      </c>
      <c r="E19" s="28" t="s">
        <v>83</v>
      </c>
      <c r="F19" s="29">
        <v>670000</v>
      </c>
      <c r="G19" s="29">
        <v>20740</v>
      </c>
      <c r="H19" s="29">
        <v>20740</v>
      </c>
      <c r="I19" s="34"/>
      <c r="J19" s="35"/>
      <c r="K19" s="34"/>
      <c r="L19" s="43">
        <v>649260</v>
      </c>
      <c r="M19" s="41">
        <v>0</v>
      </c>
      <c r="N19" s="40" t="s">
        <v>40</v>
      </c>
    </row>
    <row r="20" spans="1:14" ht="51">
      <c r="A20" s="25" t="s">
        <v>48</v>
      </c>
      <c r="B20" s="27">
        <v>700</v>
      </c>
      <c r="C20" s="27">
        <v>70095</v>
      </c>
      <c r="D20" s="27">
        <v>6050</v>
      </c>
      <c r="E20" s="28" t="s">
        <v>155</v>
      </c>
      <c r="F20" s="29">
        <v>840000</v>
      </c>
      <c r="G20" s="29">
        <v>40000</v>
      </c>
      <c r="H20" s="29">
        <v>40000</v>
      </c>
      <c r="I20" s="34"/>
      <c r="J20" s="35"/>
      <c r="K20" s="34"/>
      <c r="L20" s="43">
        <v>400000</v>
      </c>
      <c r="M20" s="58">
        <v>400000</v>
      </c>
      <c r="N20" s="40" t="s">
        <v>40</v>
      </c>
    </row>
    <row r="21" spans="1:14" ht="76.5">
      <c r="A21" s="25" t="s">
        <v>50</v>
      </c>
      <c r="B21" s="27">
        <v>750</v>
      </c>
      <c r="C21" s="27">
        <v>75023</v>
      </c>
      <c r="D21" s="27">
        <v>6060</v>
      </c>
      <c r="E21" s="28" t="s">
        <v>156</v>
      </c>
      <c r="F21" s="29">
        <v>99000</v>
      </c>
      <c r="G21" s="29">
        <f t="shared" si="0"/>
        <v>62000</v>
      </c>
      <c r="H21" s="29">
        <v>62000</v>
      </c>
      <c r="I21" s="27"/>
      <c r="J21" s="28"/>
      <c r="K21" s="27"/>
      <c r="L21" s="29">
        <v>37000</v>
      </c>
      <c r="M21" s="29"/>
      <c r="N21" s="30" t="s">
        <v>40</v>
      </c>
    </row>
    <row r="22" spans="1:14" ht="114.75">
      <c r="A22" s="25" t="s">
        <v>52</v>
      </c>
      <c r="B22" s="27">
        <v>801</v>
      </c>
      <c r="C22" s="27">
        <v>80101</v>
      </c>
      <c r="D22" s="27">
        <v>6050</v>
      </c>
      <c r="E22" s="28" t="s">
        <v>157</v>
      </c>
      <c r="F22" s="29">
        <v>2100000</v>
      </c>
      <c r="G22" s="29">
        <f t="shared" si="0"/>
        <v>70000</v>
      </c>
      <c r="H22" s="29">
        <v>70000</v>
      </c>
      <c r="I22" s="27"/>
      <c r="J22" s="28"/>
      <c r="K22" s="27"/>
      <c r="L22" s="29">
        <v>1000000</v>
      </c>
      <c r="M22" s="29">
        <v>1030000</v>
      </c>
      <c r="N22" s="30" t="s">
        <v>40</v>
      </c>
    </row>
    <row r="23" spans="1:14" ht="63.75">
      <c r="A23" s="25" t="s">
        <v>54</v>
      </c>
      <c r="B23" s="27">
        <v>801</v>
      </c>
      <c r="C23" s="27">
        <v>80104</v>
      </c>
      <c r="D23" s="27">
        <v>6050</v>
      </c>
      <c r="E23" s="28" t="s">
        <v>49</v>
      </c>
      <c r="F23" s="29">
        <v>405000</v>
      </c>
      <c r="G23" s="29">
        <f t="shared" si="0"/>
        <v>60000</v>
      </c>
      <c r="H23" s="29">
        <v>60000</v>
      </c>
      <c r="I23" s="27"/>
      <c r="J23" s="28"/>
      <c r="K23" s="27"/>
      <c r="L23" s="29">
        <v>345000</v>
      </c>
      <c r="M23" s="29"/>
      <c r="N23" s="30" t="s">
        <v>40</v>
      </c>
    </row>
    <row r="24" spans="1:14" ht="51">
      <c r="A24" s="25" t="s">
        <v>71</v>
      </c>
      <c r="B24" s="27">
        <v>900</v>
      </c>
      <c r="C24" s="27">
        <v>90004</v>
      </c>
      <c r="D24" s="27">
        <v>6050</v>
      </c>
      <c r="E24" s="28" t="s">
        <v>158</v>
      </c>
      <c r="F24" s="29">
        <v>165000</v>
      </c>
      <c r="G24" s="29">
        <v>15000</v>
      </c>
      <c r="H24" s="29">
        <v>15000</v>
      </c>
      <c r="I24" s="27"/>
      <c r="J24" s="28"/>
      <c r="K24" s="27"/>
      <c r="L24" s="29">
        <v>150000</v>
      </c>
      <c r="M24" s="29"/>
      <c r="N24" s="30" t="s">
        <v>40</v>
      </c>
    </row>
    <row r="25" spans="1:14" ht="63.75">
      <c r="A25" s="25" t="s">
        <v>71</v>
      </c>
      <c r="B25" s="27">
        <v>900</v>
      </c>
      <c r="C25" s="27">
        <v>90015</v>
      </c>
      <c r="D25" s="27">
        <v>6050</v>
      </c>
      <c r="E25" s="28" t="s">
        <v>51</v>
      </c>
      <c r="F25" s="29">
        <v>400000</v>
      </c>
      <c r="G25" s="29">
        <f t="shared" si="0"/>
        <v>60000</v>
      </c>
      <c r="H25" s="29">
        <v>60000</v>
      </c>
      <c r="I25" s="27"/>
      <c r="J25" s="28"/>
      <c r="K25" s="27"/>
      <c r="L25" s="29">
        <v>340000</v>
      </c>
      <c r="M25" s="29"/>
      <c r="N25" s="30" t="s">
        <v>40</v>
      </c>
    </row>
    <row r="26" spans="1:14" ht="51">
      <c r="A26" s="25" t="s">
        <v>73</v>
      </c>
      <c r="B26" s="27">
        <v>926</v>
      </c>
      <c r="C26" s="27">
        <v>92601</v>
      </c>
      <c r="D26" s="27">
        <v>6050</v>
      </c>
      <c r="E26" s="28" t="s">
        <v>53</v>
      </c>
      <c r="F26" s="29">
        <v>710000</v>
      </c>
      <c r="G26" s="29">
        <f t="shared" si="0"/>
        <v>100000</v>
      </c>
      <c r="H26" s="29">
        <v>100000</v>
      </c>
      <c r="I26" s="27"/>
      <c r="J26" s="28"/>
      <c r="K26" s="27"/>
      <c r="L26" s="29">
        <v>610000</v>
      </c>
      <c r="M26" s="29"/>
      <c r="N26" s="30" t="s">
        <v>40</v>
      </c>
    </row>
    <row r="27" spans="1:14" ht="76.5">
      <c r="A27" s="25" t="s">
        <v>75</v>
      </c>
      <c r="B27" s="27">
        <v>926</v>
      </c>
      <c r="C27" s="27">
        <v>92601</v>
      </c>
      <c r="D27" s="27">
        <v>6050</v>
      </c>
      <c r="E27" s="28" t="s">
        <v>193</v>
      </c>
      <c r="F27" s="29">
        <v>800000</v>
      </c>
      <c r="G27" s="29">
        <f t="shared" si="0"/>
        <v>0</v>
      </c>
      <c r="H27" s="29">
        <v>0</v>
      </c>
      <c r="I27" s="27"/>
      <c r="J27" s="28"/>
      <c r="K27" s="27"/>
      <c r="L27" s="29">
        <v>800000</v>
      </c>
      <c r="M27" s="29"/>
      <c r="N27" s="30" t="s">
        <v>40</v>
      </c>
    </row>
    <row r="28" spans="1:14" ht="12.75">
      <c r="A28" s="84" t="s">
        <v>55</v>
      </c>
      <c r="B28" s="84"/>
      <c r="C28" s="84"/>
      <c r="D28" s="84"/>
      <c r="E28" s="84"/>
      <c r="F28" s="31">
        <f>SUM(F13:F27)</f>
        <v>16941986</v>
      </c>
      <c r="G28" s="31">
        <f aca="true" t="shared" si="1" ref="G28:M28">SUM(G13:G27)</f>
        <v>2034826</v>
      </c>
      <c r="H28" s="31">
        <f t="shared" si="1"/>
        <v>1834826</v>
      </c>
      <c r="I28" s="31">
        <f t="shared" si="1"/>
        <v>0</v>
      </c>
      <c r="J28" s="31">
        <v>200000</v>
      </c>
      <c r="K28" s="31">
        <f t="shared" si="1"/>
        <v>0</v>
      </c>
      <c r="L28" s="31">
        <f t="shared" si="1"/>
        <v>8912160</v>
      </c>
      <c r="M28" s="31">
        <f t="shared" si="1"/>
        <v>4555000</v>
      </c>
      <c r="N28" s="32" t="s">
        <v>56</v>
      </c>
    </row>
    <row r="29" spans="1:12" ht="12.75">
      <c r="A29" s="77" t="s">
        <v>167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</row>
    <row r="30" spans="1:13" ht="12.75">
      <c r="A30" s="33"/>
      <c r="B30" s="33"/>
      <c r="C30" s="33"/>
      <c r="D30" s="33"/>
      <c r="E30" s="33"/>
      <c r="F30" s="33"/>
      <c r="L30" s="64" t="s">
        <v>189</v>
      </c>
      <c r="M30" s="64"/>
    </row>
    <row r="31" spans="1:13" ht="12.75">
      <c r="A31" s="33"/>
      <c r="B31" s="33"/>
      <c r="C31" s="33"/>
      <c r="D31" s="33"/>
      <c r="E31" s="33"/>
      <c r="F31" s="33"/>
      <c r="L31" s="64" t="s">
        <v>1</v>
      </c>
      <c r="M31" s="64"/>
    </row>
    <row r="33" spans="12:13" ht="12.75">
      <c r="L33" s="64" t="s">
        <v>188</v>
      </c>
      <c r="M33" s="64"/>
    </row>
  </sheetData>
  <mergeCells count="26">
    <mergeCell ref="L31:M31"/>
    <mergeCell ref="A28:E28"/>
    <mergeCell ref="L30:M30"/>
    <mergeCell ref="N7:N11"/>
    <mergeCell ref="G8:G11"/>
    <mergeCell ref="H8:K8"/>
    <mergeCell ref="L8:L11"/>
    <mergeCell ref="M8:M11"/>
    <mergeCell ref="H9:H11"/>
    <mergeCell ref="I9:I11"/>
    <mergeCell ref="J9:J11"/>
    <mergeCell ref="K9:K11"/>
    <mergeCell ref="D7:D11"/>
    <mergeCell ref="E7:E11"/>
    <mergeCell ref="F7:F11"/>
    <mergeCell ref="G7:M7"/>
    <mergeCell ref="L33:M33"/>
    <mergeCell ref="A29:L29"/>
    <mergeCell ref="L1:N1"/>
    <mergeCell ref="L2:N2"/>
    <mergeCell ref="L3:N3"/>
    <mergeCell ref="L4:N4"/>
    <mergeCell ref="A5:N5"/>
    <mergeCell ref="A7:A11"/>
    <mergeCell ref="B7:B11"/>
    <mergeCell ref="C7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B14" sqref="B14"/>
    </sheetView>
  </sheetViews>
  <sheetFormatPr defaultColWidth="9.00390625" defaultRowHeight="12.75"/>
  <cols>
    <col min="1" max="1" width="3.125" style="0" customWidth="1"/>
    <col min="2" max="2" width="5.25390625" style="0" customWidth="1"/>
    <col min="3" max="3" width="6.625" style="0" customWidth="1"/>
    <col min="4" max="4" width="5.75390625" style="0" customWidth="1"/>
    <col min="5" max="5" width="29.00390625" style="0" customWidth="1"/>
    <col min="6" max="7" width="15.125" style="0" customWidth="1"/>
    <col min="8" max="8" width="15.375" style="0" customWidth="1"/>
    <col min="9" max="9" width="5.00390625" style="0" customWidth="1"/>
    <col min="10" max="10" width="12.00390625" style="0" customWidth="1"/>
    <col min="11" max="11" width="12.625" style="0" customWidth="1"/>
    <col min="12" max="12" width="6.125" style="0" customWidth="1"/>
  </cols>
  <sheetData>
    <row r="1" spans="10:12" ht="12.75">
      <c r="J1" s="64" t="s">
        <v>57</v>
      </c>
      <c r="K1" s="64"/>
      <c r="L1" s="64"/>
    </row>
    <row r="2" spans="10:12" ht="12.75">
      <c r="J2" s="64" t="s">
        <v>192</v>
      </c>
      <c r="K2" s="64"/>
      <c r="L2" s="64"/>
    </row>
    <row r="3" spans="10:12" ht="12.75">
      <c r="J3" s="64" t="s">
        <v>1</v>
      </c>
      <c r="K3" s="64"/>
      <c r="L3" s="64"/>
    </row>
    <row r="4" spans="10:12" ht="12.75">
      <c r="J4" s="64" t="s">
        <v>95</v>
      </c>
      <c r="K4" s="64"/>
      <c r="L4" s="64"/>
    </row>
    <row r="5" spans="1:12" ht="18" customHeight="1">
      <c r="A5" s="80" t="s">
        <v>58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3" t="s">
        <v>23</v>
      </c>
    </row>
    <row r="7" spans="1:12" ht="12.75" customHeight="1">
      <c r="A7" s="81" t="s">
        <v>24</v>
      </c>
      <c r="B7" s="81" t="s">
        <v>2</v>
      </c>
      <c r="C7" s="81" t="s">
        <v>3</v>
      </c>
      <c r="D7" s="81" t="s">
        <v>25</v>
      </c>
      <c r="E7" s="83" t="s">
        <v>59</v>
      </c>
      <c r="F7" s="83" t="s">
        <v>27</v>
      </c>
      <c r="G7" s="83" t="s">
        <v>28</v>
      </c>
      <c r="H7" s="83"/>
      <c r="I7" s="83"/>
      <c r="J7" s="83"/>
      <c r="K7" s="83"/>
      <c r="L7" s="85" t="s">
        <v>29</v>
      </c>
    </row>
    <row r="8" spans="1:12" ht="12.75" customHeight="1">
      <c r="A8" s="81"/>
      <c r="B8" s="81"/>
      <c r="C8" s="81"/>
      <c r="D8" s="81"/>
      <c r="E8" s="83"/>
      <c r="F8" s="83"/>
      <c r="G8" s="83" t="s">
        <v>60</v>
      </c>
      <c r="H8" s="83" t="s">
        <v>31</v>
      </c>
      <c r="I8" s="83"/>
      <c r="J8" s="83"/>
      <c r="K8" s="83"/>
      <c r="L8" s="85"/>
    </row>
    <row r="9" spans="1:12" ht="12.75" customHeight="1">
      <c r="A9" s="81"/>
      <c r="B9" s="81"/>
      <c r="C9" s="81"/>
      <c r="D9" s="81"/>
      <c r="E9" s="83"/>
      <c r="F9" s="83"/>
      <c r="G9" s="83"/>
      <c r="H9" s="83" t="s">
        <v>34</v>
      </c>
      <c r="I9" s="83" t="s">
        <v>35</v>
      </c>
      <c r="J9" s="83" t="s">
        <v>61</v>
      </c>
      <c r="K9" s="83" t="s">
        <v>37</v>
      </c>
      <c r="L9" s="85"/>
    </row>
    <row r="10" spans="1:12" ht="12.75">
      <c r="A10" s="81"/>
      <c r="B10" s="81"/>
      <c r="C10" s="81"/>
      <c r="D10" s="81"/>
      <c r="E10" s="83"/>
      <c r="F10" s="83"/>
      <c r="G10" s="83"/>
      <c r="H10" s="83"/>
      <c r="I10" s="83"/>
      <c r="J10" s="83"/>
      <c r="K10" s="83"/>
      <c r="L10" s="85"/>
    </row>
    <row r="11" spans="1:12" ht="127.5" customHeight="1">
      <c r="A11" s="81"/>
      <c r="B11" s="81"/>
      <c r="C11" s="81"/>
      <c r="D11" s="81"/>
      <c r="E11" s="83"/>
      <c r="F11" s="83"/>
      <c r="G11" s="83"/>
      <c r="H11" s="83"/>
      <c r="I11" s="83"/>
      <c r="J11" s="83"/>
      <c r="K11" s="83"/>
      <c r="L11" s="85"/>
    </row>
    <row r="12" spans="1:12" ht="12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</row>
    <row r="13" spans="1:12" ht="38.25">
      <c r="A13" s="25" t="s">
        <v>38</v>
      </c>
      <c r="B13" s="26" t="s">
        <v>11</v>
      </c>
      <c r="C13" s="26" t="s">
        <v>62</v>
      </c>
      <c r="D13" s="27">
        <v>6050</v>
      </c>
      <c r="E13" s="28" t="s">
        <v>63</v>
      </c>
      <c r="F13" s="29">
        <v>50000</v>
      </c>
      <c r="G13" s="29">
        <f>SUM(H13:K13)</f>
        <v>50000</v>
      </c>
      <c r="H13" s="29">
        <v>50000</v>
      </c>
      <c r="I13" s="31"/>
      <c r="J13" s="60"/>
      <c r="K13" s="31"/>
      <c r="L13" s="28" t="s">
        <v>40</v>
      </c>
    </row>
    <row r="14" spans="1:12" ht="76.5">
      <c r="A14" s="25" t="s">
        <v>41</v>
      </c>
      <c r="B14" s="26" t="s">
        <v>11</v>
      </c>
      <c r="C14" s="26" t="s">
        <v>62</v>
      </c>
      <c r="D14" s="27">
        <v>6050</v>
      </c>
      <c r="E14" s="28" t="s">
        <v>181</v>
      </c>
      <c r="F14" s="29">
        <v>150000</v>
      </c>
      <c r="G14" s="29">
        <v>150000</v>
      </c>
      <c r="H14" s="29">
        <v>100000</v>
      </c>
      <c r="I14" s="31"/>
      <c r="J14" s="60" t="s">
        <v>165</v>
      </c>
      <c r="K14" s="31"/>
      <c r="L14" s="28" t="s">
        <v>40</v>
      </c>
    </row>
    <row r="15" spans="1:12" ht="114.75">
      <c r="A15" s="25" t="s">
        <v>42</v>
      </c>
      <c r="B15" s="26" t="s">
        <v>11</v>
      </c>
      <c r="C15" s="26" t="s">
        <v>14</v>
      </c>
      <c r="D15" s="27"/>
      <c r="E15" s="28" t="s">
        <v>64</v>
      </c>
      <c r="F15" s="29">
        <v>674500</v>
      </c>
      <c r="G15" s="29">
        <v>674500</v>
      </c>
      <c r="H15" s="29">
        <v>174500</v>
      </c>
      <c r="I15" s="31"/>
      <c r="J15" s="60"/>
      <c r="K15" s="31">
        <v>500000</v>
      </c>
      <c r="L15" s="28" t="s">
        <v>40</v>
      </c>
    </row>
    <row r="16" spans="1:12" ht="12.75">
      <c r="A16" s="25"/>
      <c r="B16" s="26"/>
      <c r="C16" s="26"/>
      <c r="D16" s="27">
        <v>6058</v>
      </c>
      <c r="E16" s="28"/>
      <c r="F16" s="29">
        <v>500000</v>
      </c>
      <c r="G16" s="29">
        <v>500000</v>
      </c>
      <c r="H16" s="29"/>
      <c r="I16" s="31"/>
      <c r="J16" s="60"/>
      <c r="K16" s="31">
        <v>500000</v>
      </c>
      <c r="L16" s="28"/>
    </row>
    <row r="17" spans="1:12" ht="12.75">
      <c r="A17" s="25"/>
      <c r="B17" s="26"/>
      <c r="C17" s="26"/>
      <c r="D17" s="27">
        <v>6059</v>
      </c>
      <c r="E17" s="28"/>
      <c r="F17" s="29">
        <v>174500</v>
      </c>
      <c r="G17" s="29">
        <v>174500</v>
      </c>
      <c r="H17" s="29">
        <v>174500</v>
      </c>
      <c r="I17" s="31"/>
      <c r="J17" s="60"/>
      <c r="K17" s="31"/>
      <c r="L17" s="28"/>
    </row>
    <row r="18" spans="1:12" ht="76.5">
      <c r="A18" s="25" t="s">
        <v>43</v>
      </c>
      <c r="B18" s="26">
        <v>600</v>
      </c>
      <c r="C18" s="26">
        <v>60014</v>
      </c>
      <c r="D18" s="27">
        <v>6050</v>
      </c>
      <c r="E18" s="28" t="s">
        <v>82</v>
      </c>
      <c r="F18" s="29">
        <v>12000</v>
      </c>
      <c r="G18" s="29">
        <v>12000</v>
      </c>
      <c r="H18" s="29">
        <v>12000</v>
      </c>
      <c r="I18" s="31"/>
      <c r="J18" s="60"/>
      <c r="K18" s="31"/>
      <c r="L18" s="28" t="s">
        <v>40</v>
      </c>
    </row>
    <row r="19" spans="1:12" ht="63.75">
      <c r="A19" s="25" t="s">
        <v>45</v>
      </c>
      <c r="B19" s="27">
        <v>600</v>
      </c>
      <c r="C19" s="27">
        <v>60016</v>
      </c>
      <c r="D19" s="27">
        <v>6050</v>
      </c>
      <c r="E19" s="28" t="s">
        <v>159</v>
      </c>
      <c r="F19" s="29">
        <v>20000</v>
      </c>
      <c r="G19" s="29">
        <f>SUM(H19:K19)</f>
        <v>20000</v>
      </c>
      <c r="H19" s="29">
        <v>20000</v>
      </c>
      <c r="I19" s="31"/>
      <c r="J19" s="60"/>
      <c r="K19" s="31"/>
      <c r="L19" s="28" t="s">
        <v>40</v>
      </c>
    </row>
    <row r="20" spans="1:12" ht="51">
      <c r="A20" s="25" t="s">
        <v>46</v>
      </c>
      <c r="B20" s="27">
        <v>600</v>
      </c>
      <c r="C20" s="27">
        <v>60016</v>
      </c>
      <c r="D20" s="27">
        <v>6050</v>
      </c>
      <c r="E20" s="28" t="s">
        <v>65</v>
      </c>
      <c r="F20" s="29">
        <v>15000</v>
      </c>
      <c r="G20" s="29">
        <f>SUM(H20:K20)</f>
        <v>15000</v>
      </c>
      <c r="H20" s="29">
        <v>15000</v>
      </c>
      <c r="I20" s="31"/>
      <c r="J20" s="60"/>
      <c r="K20" s="31"/>
      <c r="L20" s="28" t="s">
        <v>40</v>
      </c>
    </row>
    <row r="21" spans="1:12" ht="51">
      <c r="A21" s="25" t="s">
        <v>48</v>
      </c>
      <c r="B21" s="27">
        <v>600</v>
      </c>
      <c r="C21" s="27">
        <v>60016</v>
      </c>
      <c r="D21" s="27">
        <v>6050</v>
      </c>
      <c r="E21" s="28" t="s">
        <v>66</v>
      </c>
      <c r="F21" s="29">
        <v>25000</v>
      </c>
      <c r="G21" s="29">
        <f>SUM(H21:K21)</f>
        <v>25000</v>
      </c>
      <c r="H21" s="29">
        <v>25000</v>
      </c>
      <c r="I21" s="31"/>
      <c r="J21" s="60"/>
      <c r="K21" s="31"/>
      <c r="L21" s="28" t="s">
        <v>40</v>
      </c>
    </row>
    <row r="22" spans="1:12" ht="38.25">
      <c r="A22" s="25" t="s">
        <v>50</v>
      </c>
      <c r="B22" s="27">
        <v>600</v>
      </c>
      <c r="C22" s="27">
        <v>60016</v>
      </c>
      <c r="D22" s="27">
        <v>6050</v>
      </c>
      <c r="E22" s="28" t="s">
        <v>67</v>
      </c>
      <c r="F22" s="29">
        <v>150000</v>
      </c>
      <c r="G22" s="29">
        <f>SUM(H22:K22)</f>
        <v>150000</v>
      </c>
      <c r="H22" s="29">
        <v>150000</v>
      </c>
      <c r="I22" s="31"/>
      <c r="J22" s="60"/>
      <c r="K22" s="31"/>
      <c r="L22" s="28" t="s">
        <v>40</v>
      </c>
    </row>
    <row r="23" spans="1:12" ht="89.25">
      <c r="A23" s="25" t="s">
        <v>52</v>
      </c>
      <c r="B23" s="27">
        <v>600</v>
      </c>
      <c r="C23" s="27">
        <v>60016</v>
      </c>
      <c r="D23" s="27">
        <v>6050</v>
      </c>
      <c r="E23" s="28" t="s">
        <v>182</v>
      </c>
      <c r="F23" s="29">
        <v>300000</v>
      </c>
      <c r="G23" s="29">
        <v>300000</v>
      </c>
      <c r="H23" s="29">
        <v>100000</v>
      </c>
      <c r="I23" s="31"/>
      <c r="J23" s="60" t="s">
        <v>164</v>
      </c>
      <c r="K23" s="31"/>
      <c r="L23" s="28" t="s">
        <v>40</v>
      </c>
    </row>
    <row r="24" spans="1:12" ht="76.5">
      <c r="A24" s="25" t="s">
        <v>54</v>
      </c>
      <c r="B24" s="27">
        <v>700</v>
      </c>
      <c r="C24" s="27">
        <v>70095</v>
      </c>
      <c r="D24" s="27">
        <v>6050</v>
      </c>
      <c r="E24" s="28" t="s">
        <v>79</v>
      </c>
      <c r="F24" s="29">
        <v>290154</v>
      </c>
      <c r="G24" s="29">
        <v>290154</v>
      </c>
      <c r="H24" s="29">
        <v>195021</v>
      </c>
      <c r="I24" s="31"/>
      <c r="J24" s="60" t="s">
        <v>91</v>
      </c>
      <c r="K24" s="31"/>
      <c r="L24" s="28" t="s">
        <v>40</v>
      </c>
    </row>
    <row r="25" spans="1:12" ht="38.25">
      <c r="A25" s="25" t="s">
        <v>71</v>
      </c>
      <c r="B25" s="27">
        <v>700</v>
      </c>
      <c r="C25" s="27">
        <v>70095</v>
      </c>
      <c r="D25" s="27">
        <v>6060</v>
      </c>
      <c r="E25" s="28" t="s">
        <v>162</v>
      </c>
      <c r="F25" s="29">
        <v>20000</v>
      </c>
      <c r="G25" s="29">
        <v>20000</v>
      </c>
      <c r="H25" s="29">
        <v>20000</v>
      </c>
      <c r="I25" s="31"/>
      <c r="J25" s="60"/>
      <c r="K25" s="31"/>
      <c r="L25" s="28" t="s">
        <v>40</v>
      </c>
    </row>
    <row r="26" spans="1:12" ht="38.25">
      <c r="A26" s="25" t="s">
        <v>73</v>
      </c>
      <c r="B26" s="27">
        <v>750</v>
      </c>
      <c r="C26" s="27">
        <v>75022</v>
      </c>
      <c r="D26" s="27">
        <v>6060</v>
      </c>
      <c r="E26" s="28" t="s">
        <v>68</v>
      </c>
      <c r="F26" s="29">
        <v>53500</v>
      </c>
      <c r="G26" s="29">
        <f>SUM(H26:K26)</f>
        <v>53500</v>
      </c>
      <c r="H26" s="29">
        <v>53500</v>
      </c>
      <c r="I26" s="31"/>
      <c r="J26" s="60"/>
      <c r="K26" s="31"/>
      <c r="L26" s="28" t="s">
        <v>40</v>
      </c>
    </row>
    <row r="27" spans="1:12" ht="51">
      <c r="A27" s="25" t="s">
        <v>75</v>
      </c>
      <c r="B27" s="27">
        <v>801</v>
      </c>
      <c r="C27" s="27">
        <v>80101</v>
      </c>
      <c r="D27" s="27">
        <v>6050</v>
      </c>
      <c r="E27" s="28" t="s">
        <v>160</v>
      </c>
      <c r="F27" s="29">
        <v>863045</v>
      </c>
      <c r="G27" s="29">
        <v>863045</v>
      </c>
      <c r="H27" s="29">
        <v>223045</v>
      </c>
      <c r="I27" s="31"/>
      <c r="J27" s="60" t="s">
        <v>69</v>
      </c>
      <c r="K27" s="31"/>
      <c r="L27" s="28" t="s">
        <v>40</v>
      </c>
    </row>
    <row r="28" spans="1:12" ht="114.75">
      <c r="A28" s="25" t="s">
        <v>80</v>
      </c>
      <c r="B28" s="27">
        <v>900</v>
      </c>
      <c r="C28" s="27">
        <v>90001</v>
      </c>
      <c r="D28" s="27"/>
      <c r="E28" s="28" t="s">
        <v>161</v>
      </c>
      <c r="F28" s="29">
        <v>669500</v>
      </c>
      <c r="G28" s="29">
        <v>669500</v>
      </c>
      <c r="H28" s="29">
        <v>37375</v>
      </c>
      <c r="I28" s="31"/>
      <c r="J28" s="60" t="s">
        <v>70</v>
      </c>
      <c r="K28" s="31">
        <v>502125</v>
      </c>
      <c r="L28" s="28" t="s">
        <v>40</v>
      </c>
    </row>
    <row r="29" spans="1:12" ht="12.75">
      <c r="A29" s="25"/>
      <c r="B29" s="27"/>
      <c r="C29" s="27"/>
      <c r="D29" s="27">
        <v>6058</v>
      </c>
      <c r="E29" s="28"/>
      <c r="F29" s="29">
        <v>502125</v>
      </c>
      <c r="G29" s="29">
        <v>502125</v>
      </c>
      <c r="H29" s="29"/>
      <c r="I29" s="31"/>
      <c r="J29" s="60"/>
      <c r="K29" s="31">
        <v>502125</v>
      </c>
      <c r="L29" s="28"/>
    </row>
    <row r="30" spans="1:12" ht="12.75">
      <c r="A30" s="25"/>
      <c r="B30" s="27"/>
      <c r="C30" s="27"/>
      <c r="D30" s="27">
        <v>6059</v>
      </c>
      <c r="E30" s="28"/>
      <c r="F30" s="29">
        <v>167375</v>
      </c>
      <c r="G30" s="29">
        <v>167375</v>
      </c>
      <c r="H30" s="29">
        <v>37375</v>
      </c>
      <c r="I30" s="31"/>
      <c r="J30" s="60">
        <v>130000</v>
      </c>
      <c r="K30" s="31"/>
      <c r="L30" s="28"/>
    </row>
    <row r="31" spans="1:12" ht="89.25">
      <c r="A31" s="25" t="s">
        <v>81</v>
      </c>
      <c r="B31" s="27">
        <v>900</v>
      </c>
      <c r="C31" s="27">
        <v>90001</v>
      </c>
      <c r="D31" s="27">
        <v>6050</v>
      </c>
      <c r="E31" s="28" t="s">
        <v>72</v>
      </c>
      <c r="F31" s="29">
        <v>10000</v>
      </c>
      <c r="G31" s="29">
        <f>SUM(H31:K31)</f>
        <v>10000</v>
      </c>
      <c r="H31" s="29">
        <v>10000</v>
      </c>
      <c r="I31" s="31"/>
      <c r="J31" s="60"/>
      <c r="K31" s="31"/>
      <c r="L31" s="28" t="s">
        <v>40</v>
      </c>
    </row>
    <row r="32" spans="1:12" ht="38.25">
      <c r="A32" s="25" t="s">
        <v>84</v>
      </c>
      <c r="B32" s="27">
        <v>900</v>
      </c>
      <c r="C32" s="27">
        <v>90015</v>
      </c>
      <c r="D32" s="27">
        <v>6050</v>
      </c>
      <c r="E32" s="28" t="s">
        <v>74</v>
      </c>
      <c r="F32" s="29">
        <v>20000</v>
      </c>
      <c r="G32" s="29">
        <f>SUM(H32:K32)</f>
        <v>20000</v>
      </c>
      <c r="H32" s="29">
        <v>20000</v>
      </c>
      <c r="I32" s="31"/>
      <c r="J32" s="60"/>
      <c r="K32" s="31"/>
      <c r="L32" s="28" t="s">
        <v>40</v>
      </c>
    </row>
    <row r="33" spans="1:12" ht="63.75">
      <c r="A33" s="25" t="s">
        <v>85</v>
      </c>
      <c r="B33" s="27">
        <v>921</v>
      </c>
      <c r="C33" s="27">
        <v>92109</v>
      </c>
      <c r="D33" s="27">
        <v>6050</v>
      </c>
      <c r="E33" s="28" t="s">
        <v>76</v>
      </c>
      <c r="F33" s="29">
        <v>2670500</v>
      </c>
      <c r="G33" s="29">
        <f>SUM(H33:K33)</f>
        <v>125000</v>
      </c>
      <c r="H33" s="29">
        <v>125000</v>
      </c>
      <c r="I33" s="31"/>
      <c r="J33" s="60"/>
      <c r="K33" s="31"/>
      <c r="L33" s="28" t="s">
        <v>40</v>
      </c>
    </row>
    <row r="34" spans="1:12" ht="63.75">
      <c r="A34" s="25" t="s">
        <v>86</v>
      </c>
      <c r="B34" s="27">
        <v>926</v>
      </c>
      <c r="C34" s="27">
        <v>92601</v>
      </c>
      <c r="D34" s="27">
        <v>6050</v>
      </c>
      <c r="E34" s="28" t="s">
        <v>88</v>
      </c>
      <c r="F34" s="29">
        <v>1220</v>
      </c>
      <c r="G34" s="29">
        <v>1220</v>
      </c>
      <c r="H34" s="29">
        <v>1220</v>
      </c>
      <c r="I34" s="31"/>
      <c r="J34" s="60"/>
      <c r="K34" s="31"/>
      <c r="L34" s="28" t="s">
        <v>40</v>
      </c>
    </row>
    <row r="35" spans="1:12" ht="12.75">
      <c r="A35" s="84" t="s">
        <v>55</v>
      </c>
      <c r="B35" s="84"/>
      <c r="C35" s="84"/>
      <c r="D35" s="84"/>
      <c r="E35" s="84"/>
      <c r="F35" s="29">
        <f>SUM(F34+F33+F32+F31+F28+F27+F26+F25+F24+F23+F22+F21+F20+F19+F18+F15+F14+F13)</f>
        <v>5994419</v>
      </c>
      <c r="G35" s="29">
        <f>SUM(G34+G33+G32+G31+G28+G27+G26+G25+G24+G23+G22+G21+G20+G19+G18+G15+G14+G13)</f>
        <v>3448919</v>
      </c>
      <c r="H35" s="29">
        <f>SUM(H34+H33+H32+H31+H28+H27+H26+H25+H24+H23+H22+H21+H20+H19+H18+H15+H14+H13)</f>
        <v>1331661</v>
      </c>
      <c r="I35" s="29">
        <f>SUM(I13:I33)</f>
        <v>0</v>
      </c>
      <c r="J35" s="29">
        <v>1115133</v>
      </c>
      <c r="K35" s="29">
        <f>SUM(K28+K15)</f>
        <v>1002125</v>
      </c>
      <c r="L35" s="32" t="s">
        <v>56</v>
      </c>
    </row>
    <row r="36" spans="1:13" ht="12.75">
      <c r="A36" s="63" t="s">
        <v>166</v>
      </c>
      <c r="B36" s="63"/>
      <c r="C36" s="63"/>
      <c r="D36" s="63"/>
      <c r="E36" s="63"/>
      <c r="J36" s="86" t="s">
        <v>187</v>
      </c>
      <c r="K36" s="86"/>
      <c r="L36" s="33"/>
      <c r="M36" s="33"/>
    </row>
    <row r="37" spans="1:12" ht="12.75">
      <c r="A37" s="62" t="s">
        <v>190</v>
      </c>
      <c r="B37" s="62"/>
      <c r="C37" s="62"/>
      <c r="D37" s="62"/>
      <c r="E37" s="62"/>
      <c r="F37" s="62"/>
      <c r="J37" s="64" t="s">
        <v>77</v>
      </c>
      <c r="K37" s="64"/>
      <c r="L37" s="33"/>
    </row>
    <row r="38" spans="1:12" ht="12.75">
      <c r="A38" s="62" t="s">
        <v>87</v>
      </c>
      <c r="B38" s="62"/>
      <c r="C38" s="62"/>
      <c r="D38" s="62"/>
      <c r="E38" s="62"/>
      <c r="F38" s="62"/>
      <c r="J38" s="64" t="s">
        <v>188</v>
      </c>
      <c r="K38" s="64"/>
      <c r="L38" s="33"/>
    </row>
  </sheetData>
  <mergeCells count="26">
    <mergeCell ref="A35:E35"/>
    <mergeCell ref="A37:F37"/>
    <mergeCell ref="A38:F38"/>
    <mergeCell ref="A36:E36"/>
    <mergeCell ref="J36:K36"/>
    <mergeCell ref="J37:K37"/>
    <mergeCell ref="J38:K38"/>
    <mergeCell ref="H8:K8"/>
    <mergeCell ref="H9:H11"/>
    <mergeCell ref="I9:I11"/>
    <mergeCell ref="J9:J11"/>
    <mergeCell ref="K9:K11"/>
    <mergeCell ref="A5:L5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J1:L1"/>
    <mergeCell ref="J2:L2"/>
    <mergeCell ref="J3:L3"/>
    <mergeCell ref="J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2008-05-05T10:59:28Z</cp:lastPrinted>
  <dcterms:created xsi:type="dcterms:W3CDTF">1997-02-26T13:46:56Z</dcterms:created>
  <dcterms:modified xsi:type="dcterms:W3CDTF">2008-05-06T07:51:35Z</dcterms:modified>
  <cp:category/>
  <cp:version/>
  <cp:contentType/>
  <cp:contentStatus/>
</cp:coreProperties>
</file>