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2"/>
  </bookViews>
  <sheets>
    <sheet name="WYDATKI 2" sheetId="1" r:id="rId1"/>
    <sheet name="DOCHODY 1" sheetId="2" r:id="rId2"/>
    <sheet name="3" sheetId="3" r:id="rId3"/>
    <sheet name="3a" sheetId="4" r:id="rId4"/>
    <sheet name="unia 4" sheetId="5" r:id="rId5"/>
    <sheet name="5" sheetId="6" r:id="rId6"/>
    <sheet name="6" sheetId="7" r:id="rId7"/>
  </sheets>
  <definedNames/>
  <calcPr fullCalcOnLoad="1"/>
</workbook>
</file>

<file path=xl/comments6.xml><?xml version="1.0" encoding="utf-8"?>
<comments xmlns="http://schemas.openxmlformats.org/spreadsheetml/2006/main">
  <authors>
    <author>AK</author>
  </authors>
  <commentList>
    <comment ref="A9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<sst xmlns="http://schemas.openxmlformats.org/spreadsheetml/2006/main" count="460" uniqueCount="305">
  <si>
    <t>Bieżące</t>
  </si>
  <si>
    <t>Majątkowe</t>
  </si>
  <si>
    <t>Dział</t>
  </si>
  <si>
    <t>Rozdział</t>
  </si>
  <si>
    <t>Paragraf</t>
  </si>
  <si>
    <t>Treść</t>
  </si>
  <si>
    <t>Gospodarka komunalna i ochrona środowiska</t>
  </si>
  <si>
    <t>Pozostała działalność</t>
  </si>
  <si>
    <t>ZMIANY W WYDATKACH BUDŻETU MIASTA I GMINY DROBIN NA 2009 ROK</t>
  </si>
  <si>
    <t>Przewodniczący</t>
  </si>
  <si>
    <t>Rady Miejskiej w Drobinie</t>
  </si>
  <si>
    <t xml:space="preserve">Maciej Klekowicki </t>
  </si>
  <si>
    <t>Załącznik nr  2</t>
  </si>
  <si>
    <t>Gospodarka mieszkaniowa</t>
  </si>
  <si>
    <t>Gospodarka gruntami i nieruchomościami</t>
  </si>
  <si>
    <t>Utrzymanie zieleni w miastach i gminach</t>
  </si>
  <si>
    <t>wydatki inwestycyjne jednostek budżetowych</t>
  </si>
  <si>
    <t>Załącznik Nr 1</t>
  </si>
  <si>
    <t>ZMIANY W DOCHODACH BUDŻETU MIASTA I GMINY DROBIN NA 2009R.</t>
  </si>
  <si>
    <t>Administracja publiczna</t>
  </si>
  <si>
    <t>Rady gmin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</si>
  <si>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</si>
  <si>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</si>
  <si>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eksploatacyjnych</t>
  </si>
  <si>
    <t>odsetki od nieterminowych wpłat z tytułu podatków i opłat</t>
  </si>
  <si>
    <t>Wpływy i wydatki związane z gromadzeniem środków z opłat produktowych</t>
  </si>
  <si>
    <t>wpływy z opłaty produktowej</t>
  </si>
  <si>
    <t>O460</t>
  </si>
  <si>
    <t>O910</t>
  </si>
  <si>
    <t>O400</t>
  </si>
  <si>
    <t>RAZEM</t>
  </si>
  <si>
    <t>Zwiększa</t>
  </si>
  <si>
    <t>Zmniejsza</t>
  </si>
  <si>
    <t>Kultura fizyczna i sport</t>
  </si>
  <si>
    <t>Obiekty sportowe</t>
  </si>
  <si>
    <t xml:space="preserve">wynagrodzenia osobowe pracowników </t>
  </si>
  <si>
    <t>składki na ubezpieczenia społeczne</t>
  </si>
  <si>
    <t>składki na Fundusz Pracy</t>
  </si>
  <si>
    <t>zakup usług pozostałych</t>
  </si>
  <si>
    <t>Bezpieczeństwo publiczne i ochrona przeciwpożarowa</t>
  </si>
  <si>
    <t>Usuwanie skutków klęsk żywiołowych</t>
  </si>
  <si>
    <t>Różne rozliczenia</t>
  </si>
  <si>
    <t>Rezerwy ogólne i celowe</t>
  </si>
  <si>
    <t>zakup materiałów i wyposażenia</t>
  </si>
  <si>
    <t>Oświata i wychowanie</t>
  </si>
  <si>
    <t>szkoły podstawowe</t>
  </si>
  <si>
    <t>środki na dofinansowanie własnych inwestycji gmin pozyskane z innych źródeł - zmniejszenie kwoty do wypłaty spowodowane jest zmianą kosztów kwalifikacyjnych na niekwalifikowane i potrącenie kary jaką Urząd pobrał za nieterminowe wykonanie robót</t>
  </si>
  <si>
    <t>O10</t>
  </si>
  <si>
    <t>O1010</t>
  </si>
  <si>
    <t>Rolnictwo i łowiectwo</t>
  </si>
  <si>
    <t>Infrastruktura wodociągowa i sanitarna wsi</t>
  </si>
  <si>
    <t>dotacje rozwojowe - Budowa oczyszczalni ścieków w Krajkowie</t>
  </si>
  <si>
    <t>O1041</t>
  </si>
  <si>
    <t>Program Rozwoju Obszarów Wiejskich</t>
  </si>
  <si>
    <t>środki na dofinansowanie własnych inwestycji gmin pozyskane z innych źródeł - urządzenie centrum wsi Łęg Probostwopoprzez przebudowę komunikacji lokalnej</t>
  </si>
  <si>
    <t>Transport i łączność</t>
  </si>
  <si>
    <t>Drogi publiczne gminne</t>
  </si>
  <si>
    <t>wpływy z tytułu pomocy finansowej udzielanej między jednostkami samorządu terytorialnego na dofinansowanie własnych zadań inwestycyjnych i zakupów inwestycyjnych - środki z Utrzędu Marszałkowskiego  - ul. Kryskich</t>
  </si>
  <si>
    <t>Wydatki inwestycyjne jednostek budżetowych. Finansowanie programów i projektów ze środków funduszy strukturalnych, Funduszu Spójności oraz z funduszy unijnych finansujących Wspólną Politykę Rolną – Budowa oczyszczalni ścieków w Krajkowie</t>
  </si>
  <si>
    <t xml:space="preserve">Wydatki inwestycyjne jednostek budżetowych. Finansowanie programów i projektów realizowanych ze środków funduszy strukturalnych, Funduszu Spójności oraz z funduszy unijnych finansujących Wspólną Politykę Rolną – Urządzenie centrum wsi Łęg Probostwo poprzez przebudowę komunikacji lokalnej </t>
  </si>
  <si>
    <t>Wydatki inwestycyjne jednostek budżetowych</t>
  </si>
  <si>
    <t>Przebudowa dróg gminnych w mieście Drobin powiat płocki. Dot. ulicy Kryskich, Mniszkówny, Św. Stanisława Kostki.</t>
  </si>
  <si>
    <t>wydatki na zakupy inwestycyjne jednostek budżetowych - zakup kontenerów</t>
  </si>
  <si>
    <t>wydatki na zakupy inwestycyjne jednostek budżetowych - zakup w drodze licytacji komorniczej działki nr 425/6 położonej w Drobinie</t>
  </si>
  <si>
    <t>Wydatki inwestycyjne jednostek budżetowych - budowa ulicy wraz z infrastrukturą techniczną dla potrzeb osiedla mieszkaniowego  przy ulicy Zalewskiej 55 a w Drobinie - dokumentacja</t>
  </si>
  <si>
    <t xml:space="preserve"> -środki UMiG Drobin</t>
  </si>
  <si>
    <t xml:space="preserve"> -środki Urzędu Marszałkowskiego</t>
  </si>
  <si>
    <t xml:space="preserve">Działalność usługowa </t>
  </si>
  <si>
    <t>O770</t>
  </si>
  <si>
    <t>O780</t>
  </si>
  <si>
    <t xml:space="preserve">wpłaty z tytułu odpłatnego nabycia prawa własności oraz prawa użytkowania wieczystego nieruchomości </t>
  </si>
  <si>
    <t>dochody ze zbycia praw majątkowych</t>
  </si>
  <si>
    <t xml:space="preserve">środki na dofinansowanie własnych inwestycji gmin pozyskane z innych źródeł - modernizacja i przebudowa dróg w gminach regionu płockiego szansą ich dynamicznego rozwoju </t>
  </si>
  <si>
    <t>z dnia 17 września 2009 roku</t>
  </si>
  <si>
    <t xml:space="preserve"> z dnia 17 września   2009r.</t>
  </si>
  <si>
    <t>Przedszkola</t>
  </si>
  <si>
    <t>Przebudowa wraz z rozbudową Miejsko - Gminnego Przedszkola w Drobinie</t>
  </si>
  <si>
    <t>wpływy z podatku rolnego, podatku leśnego, podatku od czynności cywilno-prawnych, podatków i opłat lokalnych od osób prawnychi innych jednostek organizacyjnych</t>
  </si>
  <si>
    <t>rekompensaty utraconych dochodów w podatkach i opłatach lokalnych</t>
  </si>
  <si>
    <t>O480</t>
  </si>
  <si>
    <t>wpływy z opłat za wydawanie zezwoleń na sprzedaż alkoholu</t>
  </si>
  <si>
    <t xml:space="preserve"> Przebudowa ulicy Powstania Styczniowego w Drobinie - wraz z budową chodnika przy ulicy Sierpeckiej - projekt</t>
  </si>
  <si>
    <t>wydatki inwestycyjne jednostek budżetowych - modernizacja Sali konferencyjnej</t>
  </si>
  <si>
    <t>wydatki na zakupy inwestycyjne jednostek budżetowych - wyposażenie Sali konferencyjnej</t>
  </si>
  <si>
    <t>Ochrona zdrowia</t>
  </si>
  <si>
    <t>Przeciwdziałanie alkoholizmowi</t>
  </si>
  <si>
    <r>
      <t>Dział - 010 § 01010  -</t>
    </r>
    <r>
      <rPr>
        <sz val="10"/>
        <rFont val="Arial"/>
        <family val="0"/>
      </rPr>
      <t xml:space="preserve"> zmiana kwalifikacji paragrafu 6208 na 6209</t>
    </r>
  </si>
  <si>
    <r>
      <t xml:space="preserve">          </t>
    </r>
    <r>
      <rPr>
        <b/>
        <sz val="10"/>
        <rFont val="Arial"/>
        <family val="2"/>
      </rPr>
      <t xml:space="preserve">      § 01041  </t>
    </r>
    <r>
      <rPr>
        <sz val="10"/>
        <rFont val="Arial"/>
        <family val="0"/>
      </rPr>
      <t xml:space="preserve">- inwestycja realizowana z własnych środków dlatego zmniejszenie dochodów na § 6208 </t>
    </r>
  </si>
  <si>
    <t>różne opłaty i składki - opłata eksploatacyjna za wydobywanie kopaliny bez wymaganej koncesji</t>
  </si>
  <si>
    <t>dotacja celowa na pomoc finansową udzielaną między jednostkami samorządu terytorialnego na dofinansowanie własnych zadańbieżących</t>
  </si>
  <si>
    <t>dotacje celowe przekazane dla  powiatu na zadania bieżące realizowane na podstawie porozumień ( umów ) między jednostkami samorządu terytorialnego</t>
  </si>
  <si>
    <r>
      <t xml:space="preserve">Dział 600/60016 - </t>
    </r>
    <r>
      <rPr>
        <sz val="10"/>
        <rFont val="Arial"/>
        <family val="2"/>
      </rPr>
      <t>w związku z otrzymaniem środków z Urzędu Marszałkowskiego zmniejszamy środki własne gminy a zwiększamy środki pozyskane z Urzędu Marszałkowskiego</t>
    </r>
  </si>
  <si>
    <r>
      <t xml:space="preserve">Dział  - 900 - </t>
    </r>
    <r>
      <rPr>
        <sz val="10"/>
        <rFont val="Arial"/>
        <family val="2"/>
      </rPr>
      <t>zmiana klasyfikacji z 90004 § 6050  na 90095  § 6050</t>
    </r>
  </si>
  <si>
    <r>
      <t xml:space="preserve">Dział  - 926  - </t>
    </r>
    <r>
      <rPr>
        <sz val="10"/>
        <rFont val="Arial"/>
        <family val="2"/>
      </rPr>
      <t>zwiększenie środków na wynagrodzenia i pochodne w związku z przyjęciem pracowników</t>
    </r>
  </si>
  <si>
    <t>środki na dofinansowanie własnych inwestycji gmin, powiatów, samorządów, województw, pozyskane z innych źródeł - Budowa oczyszczalni ścieków w Krajkowie</t>
  </si>
  <si>
    <t>Rezerwa celowa na realizację zadań własnych z zakresu zarządzania kryzysowego</t>
  </si>
  <si>
    <r>
      <t xml:space="preserve">Dział 710 </t>
    </r>
    <r>
      <rPr>
        <sz val="10"/>
        <rFont val="Arial"/>
        <family val="0"/>
      </rPr>
      <t>-Starosta Płocki Decyzją  z dnia 04.09.2008 roku ustalił opłatę eksploatacyjną  Miastu i Gminie Drobinza wydobytą przez Urząd Miasta i Gminy Drobin kopalinę - piasek - bez wymaganej koncesji w kwocie 55 200,00. Burmistrz 03.10.2008 roku zwrócił się z prośbą do Narodowego Funduszu Ochrony Środowiska i Gospodarki Wodnej w Warszawie o umożenie powyższej należności. Decyzją z dnia 03.08.2009 roku Prezes Zarządu Narodowego Funduszu Ochrony Środowiska i Gospodarki Wodnej odmówił umożenia opłaty eksploatacyjnej za wydobywanie kopaliny bez wymaganej koncesji w części należnej NFOŚiGW.</t>
    </r>
  </si>
  <si>
    <r>
      <t xml:space="preserve">Dział - 758  </t>
    </r>
    <r>
      <rPr>
        <sz val="10"/>
        <rFont val="Arial"/>
        <family val="0"/>
      </rPr>
      <t xml:space="preserve">- Rozwiązanie rezerwy następuje w związku z zaistnieniem klęski żywiołowej ( wichura w dniu 23.07.2009 r. ) i potrzebą zakupu materiałów budowlanych w celu wykonania remontu budynku </t>
    </r>
  </si>
  <si>
    <t xml:space="preserve"> - zmniejszenie § 6299 - inwestycja realizowana ze środków GFOŚ</t>
  </si>
  <si>
    <t xml:space="preserve"> - zmiana klasyfikacji z § 6208  na  § 6209</t>
  </si>
  <si>
    <r>
      <t xml:space="preserve">Dział - 600 /60016  § 6300 </t>
    </r>
    <r>
      <rPr>
        <sz val="10"/>
        <rFont val="Arial"/>
        <family val="0"/>
      </rPr>
      <t xml:space="preserve"> - środki z Urzędu Marszałkowskiego na ul. Kryskich                                                                                                                                </t>
    </r>
  </si>
  <si>
    <r>
      <t>Dział  -  700/70005  -</t>
    </r>
    <r>
      <rPr>
        <sz val="10"/>
        <rFont val="Arial"/>
        <family val="0"/>
      </rPr>
      <t xml:space="preserve"> zmiana klasyfikacji z § O780 na § 0770 - zwiększenie środków w kwocie 34 340,00 z tytułu sprzedaży prawa użytkowania wieczystego nieruchomości niezabudowanej składającej się z działki numer 924 położonej w Drobinie</t>
    </r>
  </si>
  <si>
    <r>
      <t xml:space="preserve">Dział  - 800 </t>
    </r>
    <r>
      <rPr>
        <sz val="10"/>
        <rFont val="Arial"/>
        <family val="0"/>
      </rPr>
      <t>- zgodnie z umową nr Z/2.14/III/3.5.1/314/04/U/27/08 o dofinansowanie Projektu nr Z/2.14/III/3.5.1/314/04   "Budowa hali sportowej przy Zespole Szkół w Drobinie   - zmniejszenie kwoty do wypłaty spowodowane jest zmianą kosztów kwalifikowalnych na niekwalifikowane i potrącenie kary jaką Urząd pobrał za nieterminowe wykonanie robót - w budżecie było 1 896 666,00  wpłyneło 1 881 466,01 kosztów kwalifikowalnych</t>
    </r>
  </si>
  <si>
    <r>
      <t xml:space="preserve">                 01041 - </t>
    </r>
    <r>
      <rPr>
        <sz val="10"/>
        <rFont val="Arial"/>
        <family val="2"/>
      </rPr>
      <t>inwestycja realizowana z własnych środków</t>
    </r>
  </si>
  <si>
    <r>
      <t xml:space="preserve">Dział - 010/01010  </t>
    </r>
    <r>
      <rPr>
        <sz val="10"/>
        <rFont val="Arial"/>
        <family val="0"/>
      </rPr>
      <t>-  inwestycja realizowana ze środków GFOŚ</t>
    </r>
  </si>
  <si>
    <r>
      <t xml:space="preserve">Dział 801/80104  </t>
    </r>
    <r>
      <rPr>
        <sz val="10"/>
        <rFont val="Arial"/>
        <family val="2"/>
      </rPr>
      <t>- inwestycja w części dotycząca termomodernizacji  zrealizowana będzie ze środków GFOŚ</t>
    </r>
  </si>
  <si>
    <r>
      <t xml:space="preserve">Dział 700  - </t>
    </r>
    <r>
      <rPr>
        <sz val="10"/>
        <rFont val="Arial"/>
        <family val="2"/>
      </rPr>
      <t>zmiana klasyfikacji z 70005 § 6060  na  70095 § 6060 - zakup kontenerów</t>
    </r>
  </si>
  <si>
    <r>
      <t xml:space="preserve">Dział  - 851 - </t>
    </r>
    <r>
      <rPr>
        <sz val="10"/>
        <rFont val="Arial"/>
        <family val="2"/>
      </rPr>
      <t xml:space="preserve">w związku ze zwiększonymi środkami ( dochody za wydawanie zezwoleń na sprzedaż alkoholu ) zwiększono wydatki </t>
    </r>
  </si>
  <si>
    <t>do uchwały nr.192/XXXVIII/09</t>
  </si>
  <si>
    <t>do uchwały nr 192/XXXVIII/09</t>
  </si>
  <si>
    <t xml:space="preserve"> </t>
  </si>
  <si>
    <t>Maciej Klekowicki</t>
  </si>
  <si>
    <r>
      <t xml:space="preserve">C. </t>
    </r>
    <r>
      <rPr>
        <sz val="9"/>
        <rFont val="Arial CE"/>
        <family val="0"/>
      </rPr>
      <t xml:space="preserve">Inne źródła </t>
    </r>
  </si>
  <si>
    <r>
      <t xml:space="preserve">B. </t>
    </r>
    <r>
      <rPr>
        <sz val="9"/>
        <rFont val="Arial CE"/>
        <family val="0"/>
      </rPr>
      <t>Środki i dotacje otrzymane od innych jst oraz innych jednostek zaliczanych do sektora finansów publicznych</t>
    </r>
  </si>
  <si>
    <r>
      <t xml:space="preserve">A. </t>
    </r>
    <r>
      <rPr>
        <sz val="9"/>
        <rFont val="Arial CE"/>
        <family val="0"/>
      </rPr>
      <t>Dotacje i środki z budżetu państwa (np. od wojewody, MEN, UKFiS, …)</t>
    </r>
  </si>
  <si>
    <t>x</t>
  </si>
  <si>
    <t>Ogółem</t>
  </si>
  <si>
    <t>UMiG Drobin</t>
  </si>
  <si>
    <t>Wydatki inwestycyjne jednostek budżetowych Wzmocnienie potencjału rozwojowego Drobina dla rozwoju aktywności społeczno kulturalnej - budowa GOK-u, dokumentacja + SW</t>
  </si>
  <si>
    <t>8.</t>
  </si>
  <si>
    <t>Wydatki inwestycyjne jednostek budżetowych                    Studium Wykonalności dla projektu dotyczącego modernizacji czterech budynków oświatowych na terenie gminy Drobin</t>
  </si>
  <si>
    <t>7.</t>
  </si>
  <si>
    <t>Wydatki inwestycyjne jednostek budżetowych                    Rewitalizacja obiektów mieszkalnych i oświatowych oraz infrastruktury technicznej na terenie miasta Drobin dot. remont elewacji i pokrycia dachowego budynków komunalnych</t>
  </si>
  <si>
    <t>6.</t>
  </si>
  <si>
    <t>5.</t>
  </si>
  <si>
    <t>Studium wykonalności, dokumentacja, ksero</t>
  </si>
  <si>
    <t>droga Dobrosielice - Kowalewo</t>
  </si>
  <si>
    <t xml:space="preserve">w tym: droga Nagórki Dobrskie-Maliszewko </t>
  </si>
  <si>
    <t>w tym:                                       droga Cieszewko - Maliszewko</t>
  </si>
  <si>
    <t xml:space="preserve">Wydatki inwestycyjne jednostek budżetowych Finansowanie programów i projektów ze środków funduszy strukturalnych, Funduszu Spójności oraz z funduszy unijnych finansujących Wspólną Politykę Rolną -                                               Modernizacja i przebudowa dróg w gminach regionu płockiego szansą ich dynamicznego rozwoju </t>
  </si>
  <si>
    <r>
      <t xml:space="preserve">6058                </t>
    </r>
    <r>
      <rPr>
        <i/>
        <sz val="8"/>
        <rFont val="Arial CE"/>
        <family val="0"/>
      </rPr>
      <t xml:space="preserve">                   6059</t>
    </r>
  </si>
  <si>
    <t>4.</t>
  </si>
  <si>
    <t>3.</t>
  </si>
  <si>
    <t>Wydatki inwestycyjne jednostek budżetowych Przebudowa ciągu pieszego łączącego                ul. Płocką i ul. Przyszłość w Drobinie - dokumentacja projektowa</t>
  </si>
  <si>
    <t>2.</t>
  </si>
  <si>
    <t>Wydatki inwestycyjne jednostek budżetowych                               Przebudowa dróg gminnych w mieście Drobin powiat płocki                                                         Dot. ulicy Kryskich, Mniszkówny, Św. Stanisława Kostki</t>
  </si>
  <si>
    <t>1.</t>
  </si>
  <si>
    <t>środki wymienione
w art. 5 ust. 1 pkt 2 i 3 u.f.p.</t>
  </si>
  <si>
    <t>środki pochodzące
 z innych  źródeł*</t>
  </si>
  <si>
    <t>kredyty
i pożyczki</t>
  </si>
  <si>
    <t>dochody własne jst</t>
  </si>
  <si>
    <t>2012 r.</t>
  </si>
  <si>
    <t>2011 r.</t>
  </si>
  <si>
    <t>2010 r.</t>
  </si>
  <si>
    <t>z tego źródła finansowania</t>
  </si>
  <si>
    <t>rok budżetowy 2009 (8+9+10+11)</t>
  </si>
  <si>
    <t>Jednostka organizacyjna realizująca program lub koordynująca wykonanie programu</t>
  </si>
  <si>
    <t>Planowane wydatki</t>
  </si>
  <si>
    <t>Łączne koszty finansowe</t>
  </si>
  <si>
    <t>Nazwa zadania inwestycyjnego
i okres realizacji
(w latach)</t>
  </si>
  <si>
    <t>§**</t>
  </si>
  <si>
    <t>Rozdz.</t>
  </si>
  <si>
    <t>Lp.</t>
  </si>
  <si>
    <t>w złotych</t>
  </si>
  <si>
    <t>Limity wydatków na wieloletnie programy inwestycyjne w latach 2009 - 2012</t>
  </si>
  <si>
    <t xml:space="preserve">   17 września 2009r.</t>
  </si>
  <si>
    <t>Załącznik Nr 3</t>
  </si>
  <si>
    <t>poz. 9 - środki z Urzędu Marszałkowskiego</t>
  </si>
  <si>
    <r>
      <t>B</t>
    </r>
    <r>
      <rPr>
        <sz val="10"/>
        <rFont val="Arial"/>
        <family val="0"/>
      </rPr>
      <t>. Środki i dotacje otrzymane od innych jst oraz innych jednostek zaliczanych do sektora finansów publicznych</t>
    </r>
  </si>
  <si>
    <t>poz.  12 - środki z budżetu państwa (UKFiS)</t>
  </si>
  <si>
    <r>
      <t>A</t>
    </r>
    <r>
      <rPr>
        <sz val="10"/>
        <rFont val="Arial"/>
        <family val="0"/>
      </rPr>
      <t>. Dotacje i środki z budżetu państwa (np. od wojewody, MEN, UKFiS, …)</t>
    </r>
  </si>
  <si>
    <t>A - 100 000,-</t>
  </si>
  <si>
    <t>Wydatki inwestycyjne jednostek budżetowych                          Budowa boiska sportowego w Drobinie</t>
  </si>
  <si>
    <t>12.</t>
  </si>
  <si>
    <t>Wydatki inwestycyjne jednostek budżetowych                                      Budowa nowych punktów świetlnych</t>
  </si>
  <si>
    <t>11.</t>
  </si>
  <si>
    <t>Wydatki inwestycyjne jednostek budżetowych - Budowa sieci monitoringu i modernizacja oświetlenia rynku w Drobinie - projekt budowlany zamienny</t>
  </si>
  <si>
    <t>10.</t>
  </si>
  <si>
    <t>B - 100 000,-</t>
  </si>
  <si>
    <t>Wydatki inwestycyjne jednostek budżetowych - Przebudowa budynku Miejsko-Gminnego Przedszkola w Drobinie</t>
  </si>
  <si>
    <t>9.</t>
  </si>
  <si>
    <t>wydatki na zakupy inwestycyjne jednostek budżetowych -zakup sprzętu komputerowego</t>
  </si>
  <si>
    <t>wydatki na zakupy inwestycyjne jednostek budżetowych -zakup w drodze licytacji komorniczej działki nr 425/6 położonej w Drobinie</t>
  </si>
  <si>
    <t>wydatki na zakupy inwestycyjne - zakup przystanków</t>
  </si>
  <si>
    <t xml:space="preserve">Wydatki inwestycyjne jednostek budżetowych                   Przebudowa ulicy Powstania Styczniowego w Drobinie wraz z budową chodnika przy ulicy Sierpeckiej - projekt </t>
  </si>
  <si>
    <t>Wydatki inwestycyjne jednostek budżetowych                                  Finansowanie programów i projektów ze środków funduszy strukturalnych, Funduszu Spójności oraz z funduszy unijnych finansujących Wspólną Politykę Rolną - Urządzenie Centrum wsi Łęg Probostwo poprzez przebudowę komunikacji lokalnej</t>
  </si>
  <si>
    <t>Wydatki inwestycyjne jednostek budżetowych Współfinansowanie programów i projektów realizowanych ze środków funduszy strukturalnych, Funduszu Spójności oraz z funduszy unijnych finansujących Wspólną Politykę Rolną  - Budowa oczyszczalni ścieków w Krajkowie</t>
  </si>
  <si>
    <t>Wydatki inwestycyjne jednostek budżetowych                                  Finansowanie programów i projektów ze środków funduszy strukturalnych, Funduszu Spójności oraz z funduszy unijnych finansujących Wspólną Politykę Rolną - Budowa oczyszczalni ścieków w Krajkowie</t>
  </si>
  <si>
    <t>Infrastruktura wodociągowa i sanitacyjna wsi</t>
  </si>
  <si>
    <t>środki pochodzące
z innych  źródeł*</t>
  </si>
  <si>
    <r>
      <t xml:space="preserve">rok 2009 </t>
    </r>
    <r>
      <rPr>
        <b/>
        <sz val="10"/>
        <rFont val="Arial CE"/>
        <family val="0"/>
      </rPr>
      <t>(8+9+10+11)</t>
    </r>
  </si>
  <si>
    <t>Nazwa zadania inwestycyjnego</t>
  </si>
  <si>
    <t>Zadania inwestycyjne w 2009 r.</t>
  </si>
  <si>
    <t xml:space="preserve">        z dnia 17 września  2009r..</t>
  </si>
  <si>
    <t>Załącznik Nr 3a</t>
  </si>
  <si>
    <t xml:space="preserve">  tj. 36,35 % planowanych dochodów</t>
  </si>
  <si>
    <t>Przewidywane zadłużenie na 31.12.2009r.</t>
  </si>
  <si>
    <t>Zaciągnięte kredyty w 2009 roku</t>
  </si>
  <si>
    <t xml:space="preserve">  tj.  7,02 % planowanych dochodów</t>
  </si>
  <si>
    <t>Spłata kredytów</t>
  </si>
  <si>
    <t xml:space="preserve">Zadłużenie na dzień 01.01.2009 </t>
  </si>
  <si>
    <t>Rozchody</t>
  </si>
  <si>
    <t>Przychody</t>
  </si>
  <si>
    <t>Finansowanie</t>
  </si>
  <si>
    <t>Wynik budżetu</t>
  </si>
  <si>
    <t xml:space="preserve">Bieżące </t>
  </si>
  <si>
    <t>Wydatki</t>
  </si>
  <si>
    <t>Dochody</t>
  </si>
  <si>
    <t>Stan na 17.09.2009r.</t>
  </si>
  <si>
    <t>Sesja 17.09.2009r.</t>
  </si>
  <si>
    <t>Zarządzenie z 19 sierpnia 2009 nr 162/09</t>
  </si>
  <si>
    <t xml:space="preserve">Zarządzenie z 17 września 2009 nr 158/09 </t>
  </si>
  <si>
    <t>Stan na 30.06. 2009r.</t>
  </si>
  <si>
    <t>Zarządzenie 156/09 z 26.06.2009 2009r.</t>
  </si>
  <si>
    <t>Stan na 25.06.2009r.</t>
  </si>
  <si>
    <t>Stan budżetu na 17 września 2009r.</t>
  </si>
  <si>
    <t>§ 952</t>
  </si>
  <si>
    <t>Przychody z zaciągniętych pożyczek i kredytów na rynku krajowym</t>
  </si>
  <si>
    <t>Przychody ogółem:</t>
  </si>
  <si>
    <t xml:space="preserve">   17 września 2009 roku</t>
  </si>
  <si>
    <t>Klasyfikacja
§</t>
  </si>
  <si>
    <t>do uchwały nr 192/XXXVIII /09</t>
  </si>
  <si>
    <t>Załącznik Nr 5</t>
  </si>
  <si>
    <t xml:space="preserve"> Zmiany w przychodach budżetu Miasta i Gminy Drobin na 2009 r.</t>
  </si>
  <si>
    <t>** środki własne jst, współfinansowanie z budżetu państwa oraz inne</t>
  </si>
  <si>
    <t>* wydatki obejmują wydatki bieżące i majątkowe (dotyczące inwestycji rocznych i ujętych w wieloletnim programie inwestycyjnym)</t>
  </si>
  <si>
    <t>Ogółem (1+2)</t>
  </si>
  <si>
    <t>§4743</t>
  </si>
  <si>
    <t>§4213</t>
  </si>
  <si>
    <t>§ 4303</t>
  </si>
  <si>
    <t>§ 2823</t>
  </si>
  <si>
    <t>z tego: 2009 r.</t>
  </si>
  <si>
    <t>852/85295</t>
  </si>
  <si>
    <t>Razem wydatki:</t>
  </si>
  <si>
    <t>Nazwa projektu:</t>
  </si>
  <si>
    <t>Działanie:</t>
  </si>
  <si>
    <t>Oś priorytetowa: 3</t>
  </si>
  <si>
    <t>Program: PPWOW - Program Integracji Społecznej</t>
  </si>
  <si>
    <t>2.2</t>
  </si>
  <si>
    <t>§ 4427</t>
  </si>
  <si>
    <t>§ 4417</t>
  </si>
  <si>
    <t>§ 4307</t>
  </si>
  <si>
    <t>§ 4217</t>
  </si>
  <si>
    <t>801/80101</t>
  </si>
  <si>
    <t>Program:"Uczenie się przez całe życie" Comenius</t>
  </si>
  <si>
    <t>2.1</t>
  </si>
  <si>
    <t>Wydatki bieżące razem:</t>
  </si>
  <si>
    <t>§ 6059</t>
  </si>
  <si>
    <t>§ 6058</t>
  </si>
  <si>
    <t>600/60016</t>
  </si>
  <si>
    <t>Nazwa projektu: Modernizacja i przebudowa dróg w gminach regionu płockiego szansą ich dynamicznego rozwoju</t>
  </si>
  <si>
    <t>Działanie: 3.1</t>
  </si>
  <si>
    <t>Priorytet: 3</t>
  </si>
  <si>
    <t>Program: RPOWM</t>
  </si>
  <si>
    <t>1.2</t>
  </si>
  <si>
    <t>010/01010</t>
  </si>
  <si>
    <t>Nazwa projektu: Budowa oczyszczalni ścieków w Krajkowie</t>
  </si>
  <si>
    <t>Działanie:  321</t>
  </si>
  <si>
    <t>Oś: 3</t>
  </si>
  <si>
    <t>Program: PROW</t>
  </si>
  <si>
    <t>1.1</t>
  </si>
  <si>
    <t>Wydatki majątkowe razem:</t>
  </si>
  <si>
    <t>art. 5 ust. 1 pkt. 3 uofp</t>
  </si>
  <si>
    <t>obligacje</t>
  </si>
  <si>
    <t>dotacje rozwojowe</t>
  </si>
  <si>
    <t>art. 6 ust. 1 pkt. 2 uofp</t>
  </si>
  <si>
    <t>pozostałe**</t>
  </si>
  <si>
    <t>pożyczki
i kredyty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</si>
  <si>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</si>
  <si>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</si>
  <si>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</si>
  <si>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</si>
  <si>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</si>
  <si>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</si>
  <si>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</si>
  <si>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2009 r.</t>
  </si>
  <si>
    <t>Środki
z budżetu UE</t>
  </si>
  <si>
    <t>Środki
z budżetu krajowego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</si>
  <si>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</si>
  <si>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</si>
  <si>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</si>
  <si>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</si>
  <si>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</si>
  <si>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Wydatki* na programy i projekty realizowane ze środków pochodzących z budżetu Unii Europejskiej i innych środków pochodzących ze źródeł zagranicznych niepodlegające zwrotowi</t>
  </si>
  <si>
    <t>z dnia 17 września 2009r.</t>
  </si>
  <si>
    <t>Załącznik Nr 4</t>
  </si>
  <si>
    <t xml:space="preserve">Przewodniczący </t>
  </si>
  <si>
    <t xml:space="preserve">Stan środków obrotowych na koniec roku </t>
  </si>
  <si>
    <t>§ 6110</t>
  </si>
  <si>
    <t>Wydatki majątkowe</t>
  </si>
  <si>
    <t>§ 4300</t>
  </si>
  <si>
    <t>§ 4210</t>
  </si>
  <si>
    <t>Wydatki bieżące</t>
  </si>
  <si>
    <t xml:space="preserve">WYDATKI   </t>
  </si>
  <si>
    <t>§ 0690</t>
  </si>
  <si>
    <t>PRZYCHODY</t>
  </si>
  <si>
    <t>Stan środków obrotowych na początek roku</t>
  </si>
  <si>
    <t>zmiany</t>
  </si>
  <si>
    <t>stan na 25.06.2009</t>
  </si>
  <si>
    <t>Stan funduszu na dzień 17 września 2009</t>
  </si>
  <si>
    <t xml:space="preserve">§ 4300 - zakup usług pozostałych </t>
  </si>
  <si>
    <t xml:space="preserve">§ 4210 - zakup materiałów i wyposażenia </t>
  </si>
  <si>
    <t xml:space="preserve">Wydatki bieżące </t>
  </si>
  <si>
    <t>Przebudowa wraz z rozbudową budynku Miejsko - Gminnego Przedszkola w Drobinie - termomodernizacja</t>
  </si>
  <si>
    <t>Budowa oczyszczalni ścieków w Krajkowie</t>
  </si>
  <si>
    <t>wydatki inwestycyjne jednostek budżetowych - budowa ulicy wraz z infrastrukturą techniczną dla potrzeb osiedla mieszkaniowego przy ulicy zalewskiej 55 a w Drobinie - dokumentacja projektowa na sieć wodociągową i kanalizacyjną</t>
  </si>
  <si>
    <t>WYDATKI</t>
  </si>
  <si>
    <t>§ 0690 - wpływy z różnych opłat</t>
  </si>
  <si>
    <t>PRZYCHODY I WYDATKI</t>
  </si>
  <si>
    <t>ZMIANY W GMINNYM FUNDUSZU OCHRONY ŚRODOWISKA</t>
  </si>
  <si>
    <t>do uchwały Nr 192/XXXVIII/09</t>
  </si>
  <si>
    <t>Załącznik nr  6</t>
  </si>
  <si>
    <t>764 842  w tym kredyt z BGK 535 389</t>
  </si>
  <si>
    <t>425 926 w tym kredyt z BGK 311 658</t>
  </si>
  <si>
    <t>Wydatki inwestycyjne jednostek budżetowych  - budowa ulicy wraz z infrastrukturą techniczną dla potrzeb osiedla mieszkaniowego przy ulicy Zaleskiej 55 a i Zaleskiej 58 w Drobinie  - dokumentacja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</si>
</sst>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</numFmts>
  <fonts count="6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9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sz val="9"/>
      <color indexed="8"/>
      <name val="Arial MT"/>
      <family val="0"/>
    </font>
    <font>
      <sz val="10"/>
      <color indexed="8"/>
      <name val="Arial MT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5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" fillId="0" borderId="0">
      <alignment/>
      <protection/>
    </xf>
    <xf numFmtId="0" fontId="24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43" fontId="1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43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3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3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3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3" fontId="2" fillId="0" borderId="1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43" fontId="0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3" fontId="2" fillId="0" borderId="13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52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5" fillId="0" borderId="0" xfId="52" applyAlignment="1">
      <alignment horizontal="center"/>
      <protection/>
    </xf>
    <xf numFmtId="41" fontId="8" fillId="0" borderId="0" xfId="52" applyNumberFormat="1" applyFont="1">
      <alignment/>
      <protection/>
    </xf>
    <xf numFmtId="0" fontId="8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15" fillId="0" borderId="0" xfId="52" applyFont="1">
      <alignment/>
      <protection/>
    </xf>
    <xf numFmtId="41" fontId="15" fillId="0" borderId="0" xfId="52" applyNumberFormat="1" applyFont="1">
      <alignment/>
      <protection/>
    </xf>
    <xf numFmtId="0" fontId="16" fillId="0" borderId="14" xfId="52" applyFont="1" applyBorder="1" applyAlignment="1">
      <alignment horizontal="center" vertical="center"/>
      <protection/>
    </xf>
    <xf numFmtId="168" fontId="15" fillId="0" borderId="15" xfId="52" applyNumberFormat="1" applyFont="1" applyBorder="1" applyAlignment="1">
      <alignment vertical="center"/>
      <protection/>
    </xf>
    <xf numFmtId="0" fontId="15" fillId="0" borderId="16" xfId="52" applyFont="1" applyBorder="1" applyAlignment="1">
      <alignment vertical="center" wrapText="1"/>
      <protection/>
    </xf>
    <xf numFmtId="168" fontId="15" fillId="0" borderId="10" xfId="44" applyNumberFormat="1" applyFont="1" applyBorder="1" applyAlignment="1">
      <alignment vertical="center"/>
    </xf>
    <xf numFmtId="41" fontId="15" fillId="0" borderId="10" xfId="52" applyNumberFormat="1" applyFont="1" applyBorder="1" applyAlignment="1">
      <alignment vertical="center"/>
      <protection/>
    </xf>
    <xf numFmtId="0" fontId="15" fillId="0" borderId="10" xfId="52" applyFont="1" applyBorder="1" applyAlignment="1">
      <alignment vertical="center" wrapText="1"/>
      <protection/>
    </xf>
    <xf numFmtId="0" fontId="15" fillId="0" borderId="10" xfId="52" applyFont="1" applyBorder="1" applyAlignment="1">
      <alignment vertical="center"/>
      <protection/>
    </xf>
    <xf numFmtId="0" fontId="17" fillId="0" borderId="10" xfId="52" applyFont="1" applyBorder="1" applyAlignment="1">
      <alignment vertical="top" wrapText="1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17" xfId="52" applyFont="1" applyBorder="1" applyAlignment="1">
      <alignment horizontal="center" vertical="center"/>
      <protection/>
    </xf>
    <xf numFmtId="0" fontId="15" fillId="0" borderId="18" xfId="52" applyFont="1" applyBorder="1" applyAlignment="1">
      <alignment horizontal="center" vertical="center"/>
      <protection/>
    </xf>
    <xf numFmtId="41" fontId="15" fillId="0" borderId="10" xfId="44" applyNumberFormat="1" applyFont="1" applyBorder="1" applyAlignment="1">
      <alignment vertical="center"/>
    </xf>
    <xf numFmtId="41" fontId="15" fillId="0" borderId="10" xfId="52" applyNumberFormat="1" applyFont="1" applyBorder="1" applyAlignment="1">
      <alignment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horizontal="center" vertical="center"/>
      <protection/>
    </xf>
    <xf numFmtId="168" fontId="15" fillId="0" borderId="11" xfId="44" applyNumberFormat="1" applyFont="1" applyBorder="1" applyAlignment="1">
      <alignment vertical="center"/>
    </xf>
    <xf numFmtId="0" fontId="15" fillId="0" borderId="10" xfId="52" applyFont="1" applyBorder="1" applyAlignment="1" quotePrefix="1">
      <alignment vertical="center"/>
      <protection/>
    </xf>
    <xf numFmtId="0" fontId="15" fillId="0" borderId="13" xfId="52" applyFont="1" applyBorder="1" applyAlignment="1" quotePrefix="1">
      <alignment vertical="center"/>
      <protection/>
    </xf>
    <xf numFmtId="0" fontId="15" fillId="0" borderId="13" xfId="52" applyFont="1" applyBorder="1" applyAlignment="1">
      <alignment vertical="center"/>
      <protection/>
    </xf>
    <xf numFmtId="168" fontId="18" fillId="33" borderId="20" xfId="44" applyNumberFormat="1" applyFont="1" applyFill="1" applyBorder="1" applyAlignment="1">
      <alignment vertical="center"/>
    </xf>
    <xf numFmtId="168" fontId="15" fillId="0" borderId="18" xfId="44" applyNumberFormat="1" applyFont="1" applyBorder="1" applyAlignment="1">
      <alignment vertical="center"/>
    </xf>
    <xf numFmtId="0" fontId="15" fillId="0" borderId="10" xfId="52" applyNumberFormat="1" applyFont="1" applyBorder="1" applyAlignment="1">
      <alignment horizontal="left" wrapText="1"/>
      <protection/>
    </xf>
    <xf numFmtId="0" fontId="15" fillId="0" borderId="21" xfId="52" applyFont="1" applyBorder="1" applyAlignment="1">
      <alignment horizontal="center" vertical="center"/>
      <protection/>
    </xf>
    <xf numFmtId="41" fontId="16" fillId="0" borderId="10" xfId="52" applyNumberFormat="1" applyFont="1" applyBorder="1" applyAlignment="1">
      <alignment vertical="center"/>
      <protection/>
    </xf>
    <xf numFmtId="168" fontId="18" fillId="0" borderId="22" xfId="44" applyNumberFormat="1" applyFont="1" applyFill="1" applyBorder="1" applyAlignment="1">
      <alignment vertical="center"/>
    </xf>
    <xf numFmtId="0" fontId="15" fillId="0" borderId="23" xfId="52" applyFont="1" applyBorder="1" applyAlignment="1">
      <alignment horizontal="center" vertical="center"/>
      <protection/>
    </xf>
    <xf numFmtId="41" fontId="15" fillId="0" borderId="11" xfId="52" applyNumberFormat="1" applyFont="1" applyBorder="1" applyAlignment="1">
      <alignment vertical="center"/>
      <protection/>
    </xf>
    <xf numFmtId="41" fontId="16" fillId="0" borderId="11" xfId="52" applyNumberFormat="1" applyFont="1" applyBorder="1" applyAlignment="1">
      <alignment vertical="center"/>
      <protection/>
    </xf>
    <xf numFmtId="0" fontId="15" fillId="0" borderId="11" xfId="52" applyFont="1" applyBorder="1" applyAlignment="1">
      <alignment vertical="center" wrapText="1"/>
      <protection/>
    </xf>
    <xf numFmtId="0" fontId="15" fillId="0" borderId="24" xfId="52" applyFont="1" applyBorder="1" applyAlignment="1">
      <alignment vertical="center"/>
      <protection/>
    </xf>
    <xf numFmtId="168" fontId="18" fillId="33" borderId="25" xfId="44" applyNumberFormat="1" applyFont="1" applyFill="1" applyBorder="1" applyAlignment="1">
      <alignment vertical="center"/>
    </xf>
    <xf numFmtId="168" fontId="15" fillId="0" borderId="12" xfId="44" applyNumberFormat="1" applyFont="1" applyBorder="1" applyAlignment="1">
      <alignment vertical="center"/>
    </xf>
    <xf numFmtId="0" fontId="16" fillId="0" borderId="10" xfId="52" applyFont="1" applyBorder="1" applyAlignment="1">
      <alignment vertical="center" wrapText="1"/>
      <protection/>
    </xf>
    <xf numFmtId="0" fontId="15" fillId="0" borderId="10" xfId="52" applyFont="1" applyBorder="1" applyAlignment="1">
      <alignment horizontal="left" wrapText="1"/>
      <protection/>
    </xf>
    <xf numFmtId="168" fontId="15" fillId="0" borderId="26" xfId="44" applyNumberFormat="1" applyFont="1" applyBorder="1" applyAlignment="1">
      <alignment vertical="center"/>
    </xf>
    <xf numFmtId="41" fontId="15" fillId="0" borderId="26" xfId="52" applyNumberFormat="1" applyFont="1" applyBorder="1" applyAlignment="1">
      <alignment vertical="center"/>
      <protection/>
    </xf>
    <xf numFmtId="0" fontId="15" fillId="0" borderId="26" xfId="52" applyFont="1" applyBorder="1" applyAlignment="1">
      <alignment vertical="center" wrapText="1"/>
      <protection/>
    </xf>
    <xf numFmtId="0" fontId="15" fillId="0" borderId="26" xfId="52" applyFont="1" applyBorder="1" applyAlignment="1">
      <alignment vertical="center"/>
      <protection/>
    </xf>
    <xf numFmtId="41" fontId="15" fillId="0" borderId="10" xfId="44" applyNumberFormat="1" applyFont="1" applyBorder="1" applyAlignment="1">
      <alignment horizontal="center" vertical="center"/>
    </xf>
    <xf numFmtId="41" fontId="15" fillId="0" borderId="10" xfId="52" applyNumberFormat="1" applyFont="1" applyBorder="1" applyAlignment="1">
      <alignment horizontal="center" vertical="center"/>
      <protection/>
    </xf>
    <xf numFmtId="41" fontId="15" fillId="0" borderId="10" xfId="52" applyNumberFormat="1" applyFont="1" applyBorder="1" applyAlignment="1">
      <alignment horizontal="center" vertical="center" wrapText="1"/>
      <protection/>
    </xf>
    <xf numFmtId="41" fontId="17" fillId="0" borderId="10" xfId="52" applyNumberFormat="1" applyFont="1" applyBorder="1" applyAlignment="1">
      <alignment horizontal="center" vertical="center" wrapText="1"/>
      <protection/>
    </xf>
    <xf numFmtId="41" fontId="15" fillId="0" borderId="10" xfId="52" applyNumberFormat="1" applyFont="1" applyBorder="1" applyAlignment="1" quotePrefix="1">
      <alignment vertical="center"/>
      <protection/>
    </xf>
    <xf numFmtId="0" fontId="19" fillId="0" borderId="27" xfId="52" applyFont="1" applyBorder="1" applyAlignment="1">
      <alignment horizontal="center" vertical="center"/>
      <protection/>
    </xf>
    <xf numFmtId="0" fontId="19" fillId="0" borderId="18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3" xfId="52" applyFont="1" applyBorder="1" applyAlignment="1">
      <alignment horizontal="center" vertical="center"/>
      <protection/>
    </xf>
    <xf numFmtId="0" fontId="19" fillId="0" borderId="19" xfId="52" applyFont="1" applyBorder="1" applyAlignment="1">
      <alignment horizontal="center" vertical="center"/>
      <protection/>
    </xf>
    <xf numFmtId="0" fontId="15" fillId="0" borderId="0" xfId="52" applyFont="1" applyAlignment="1">
      <alignment horizontal="right" vertical="center"/>
      <protection/>
    </xf>
    <xf numFmtId="0" fontId="20" fillId="0" borderId="0" xfId="52" applyFont="1" applyAlignment="1">
      <alignment horizontal="center" vertical="center" wrapText="1"/>
      <protection/>
    </xf>
    <xf numFmtId="0" fontId="5" fillId="0" borderId="0" xfId="52" applyAlignment="1">
      <alignment/>
      <protection/>
    </xf>
    <xf numFmtId="0" fontId="5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3" fillId="0" borderId="0" xfId="52" applyFont="1" applyBorder="1" applyAlignment="1">
      <alignment horizontal="center" vertical="center"/>
      <protection/>
    </xf>
    <xf numFmtId="43" fontId="0" fillId="0" borderId="0" xfId="44" applyFont="1" applyBorder="1" applyAlignment="1">
      <alignment vertical="center"/>
    </xf>
    <xf numFmtId="0" fontId="3" fillId="0" borderId="0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center" vertical="center"/>
      <protection/>
    </xf>
    <xf numFmtId="43" fontId="0" fillId="0" borderId="10" xfId="44" applyFont="1" applyBorder="1" applyAlignment="1">
      <alignment vertical="center"/>
    </xf>
    <xf numFmtId="0" fontId="5" fillId="0" borderId="10" xfId="52" applyBorder="1" applyAlignment="1">
      <alignment vertical="center" wrapText="1"/>
      <protection/>
    </xf>
    <xf numFmtId="43" fontId="5" fillId="0" borderId="10" xfId="52" applyNumberFormat="1" applyBorder="1" applyAlignment="1">
      <alignment vertical="center"/>
      <protection/>
    </xf>
    <xf numFmtId="41" fontId="5" fillId="0" borderId="10" xfId="52" applyNumberFormat="1" applyBorder="1" applyAlignment="1">
      <alignment vertical="center" wrapText="1"/>
      <protection/>
    </xf>
    <xf numFmtId="2" fontId="5" fillId="0" borderId="10" xfId="52" applyNumberFormat="1" applyBorder="1" applyAlignment="1">
      <alignment vertical="center"/>
      <protection/>
    </xf>
    <xf numFmtId="0" fontId="5" fillId="0" borderId="10" xfId="52" applyBorder="1" applyAlignment="1">
      <alignment vertical="center"/>
      <protection/>
    </xf>
    <xf numFmtId="0" fontId="5" fillId="0" borderId="10" xfId="52" applyBorder="1" applyAlignment="1">
      <alignment horizontal="center" vertical="center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Border="1" applyAlignment="1" quotePrefix="1">
      <alignment vertical="center"/>
      <protection/>
    </xf>
    <xf numFmtId="0" fontId="0" fillId="0" borderId="10" xfId="52" applyFont="1" applyBorder="1" applyAlignment="1">
      <alignment vertical="top" wrapText="1"/>
      <protection/>
    </xf>
    <xf numFmtId="2" fontId="5" fillId="0" borderId="10" xfId="52" applyNumberFormat="1" applyBorder="1" applyAlignment="1">
      <alignment vertical="center" wrapText="1"/>
      <protection/>
    </xf>
    <xf numFmtId="43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43" fontId="5" fillId="0" borderId="0" xfId="52" applyNumberFormat="1" applyBorder="1" applyAlignment="1">
      <alignment/>
      <protection/>
    </xf>
    <xf numFmtId="4" fontId="5" fillId="0" borderId="10" xfId="52" applyNumberFormat="1" applyBorder="1" applyAlignment="1">
      <alignment wrapText="1"/>
      <protection/>
    </xf>
    <xf numFmtId="43" fontId="5" fillId="0" borderId="0" xfId="52" applyNumberFormat="1" applyBorder="1">
      <alignment/>
      <protection/>
    </xf>
    <xf numFmtId="4" fontId="5" fillId="0" borderId="10" xfId="52" applyNumberFormat="1" applyBorder="1">
      <alignment/>
      <protection/>
    </xf>
    <xf numFmtId="0" fontId="5" fillId="0" borderId="10" xfId="52" applyBorder="1">
      <alignment/>
      <protection/>
    </xf>
    <xf numFmtId="4" fontId="5" fillId="0" borderId="10" xfId="52" applyNumberFormat="1" applyBorder="1" applyAlignment="1">
      <alignment/>
      <protection/>
    </xf>
    <xf numFmtId="41" fontId="10" fillId="0" borderId="0" xfId="52" applyNumberFormat="1" applyFont="1" applyBorder="1">
      <alignment/>
      <protection/>
    </xf>
    <xf numFmtId="43" fontId="10" fillId="0" borderId="10" xfId="52" applyNumberFormat="1" applyFont="1" applyBorder="1">
      <alignment/>
      <protection/>
    </xf>
    <xf numFmtId="43" fontId="5" fillId="0" borderId="10" xfId="52" applyNumberFormat="1" applyBorder="1" applyAlignment="1">
      <alignment/>
      <protection/>
    </xf>
    <xf numFmtId="43" fontId="5" fillId="0" borderId="10" xfId="52" applyNumberFormat="1" applyBorder="1" applyAlignment="1">
      <alignment horizontal="center"/>
      <protection/>
    </xf>
    <xf numFmtId="43" fontId="5" fillId="0" borderId="10" xfId="52" applyNumberFormat="1" applyBorder="1">
      <alignment/>
      <protection/>
    </xf>
    <xf numFmtId="43" fontId="10" fillId="0" borderId="10" xfId="52" applyNumberFormat="1" applyFont="1" applyBorder="1" applyAlignment="1">
      <alignment horizontal="center"/>
      <protection/>
    </xf>
    <xf numFmtId="0" fontId="10" fillId="0" borderId="10" xfId="52" applyFont="1" applyBorder="1">
      <alignment/>
      <protection/>
    </xf>
    <xf numFmtId="0" fontId="10" fillId="0" borderId="10" xfId="52" applyFont="1" applyBorder="1" applyAlignment="1">
      <alignment wrapText="1"/>
      <protection/>
    </xf>
    <xf numFmtId="0" fontId="5" fillId="0" borderId="10" xfId="52" applyFont="1" applyBorder="1">
      <alignment/>
      <protection/>
    </xf>
    <xf numFmtId="43" fontId="5" fillId="0" borderId="10" xfId="52" applyNumberFormat="1" applyBorder="1" applyAlignment="1">
      <alignment horizontal="right"/>
      <protection/>
    </xf>
    <xf numFmtId="43" fontId="10" fillId="0" borderId="10" xfId="52" applyNumberFormat="1" applyFont="1" applyBorder="1" applyAlignment="1">
      <alignment horizontal="right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>
      <alignment/>
      <protection/>
    </xf>
    <xf numFmtId="0" fontId="21" fillId="0" borderId="0" xfId="52" applyFont="1" applyAlignment="1">
      <alignment horizontal="center"/>
      <protection/>
    </xf>
    <xf numFmtId="0" fontId="5" fillId="0" borderId="10" xfId="52" applyBorder="1" applyAlignment="1">
      <alignment wrapText="1"/>
      <protection/>
    </xf>
    <xf numFmtId="0" fontId="5" fillId="0" borderId="10" xfId="52" applyBorder="1" applyAlignment="1">
      <alignment horizontal="center"/>
      <protection/>
    </xf>
    <xf numFmtId="0" fontId="3" fillId="0" borderId="0" xfId="52" applyFont="1">
      <alignment/>
      <protection/>
    </xf>
    <xf numFmtId="0" fontId="25" fillId="0" borderId="0" xfId="53" applyFont="1" applyBorder="1" applyAlignment="1">
      <alignment/>
      <protection/>
    </xf>
    <xf numFmtId="0" fontId="25" fillId="0" borderId="0" xfId="53" applyFont="1" applyBorder="1">
      <alignment/>
      <protection/>
    </xf>
    <xf numFmtId="0" fontId="8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5" fillId="0" borderId="0" xfId="52" applyBorder="1">
      <alignment/>
      <protection/>
    </xf>
    <xf numFmtId="0" fontId="17" fillId="0" borderId="0" xfId="53" applyFont="1">
      <alignment/>
      <protection/>
    </xf>
    <xf numFmtId="0" fontId="26" fillId="0" borderId="0" xfId="53" applyFont="1">
      <alignment/>
      <protection/>
    </xf>
    <xf numFmtId="0" fontId="26" fillId="0" borderId="0" xfId="53" applyFont="1" applyAlignment="1">
      <alignment horizontal="left"/>
      <protection/>
    </xf>
    <xf numFmtId="0" fontId="25" fillId="0" borderId="0" xfId="53" applyFont="1" applyBorder="1" applyAlignment="1">
      <alignment horizontal="center" vertical="center"/>
      <protection/>
    </xf>
    <xf numFmtId="0" fontId="3" fillId="0" borderId="10" xfId="53" applyFont="1" applyBorder="1">
      <alignment/>
      <protection/>
    </xf>
    <xf numFmtId="0" fontId="25" fillId="0" borderId="10" xfId="53" applyFont="1" applyBorder="1">
      <alignment/>
      <protection/>
    </xf>
    <xf numFmtId="0" fontId="8" fillId="0" borderId="10" xfId="52" applyFont="1" applyBorder="1" applyAlignment="1">
      <alignment horizontal="right"/>
      <protection/>
    </xf>
    <xf numFmtId="0" fontId="8" fillId="0" borderId="10" xfId="52" applyFont="1" applyBorder="1" applyAlignment="1">
      <alignment horizontal="center"/>
      <protection/>
    </xf>
    <xf numFmtId="0" fontId="25" fillId="0" borderId="10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/>
      <protection/>
    </xf>
    <xf numFmtId="0" fontId="8" fillId="0" borderId="10" xfId="52" applyFont="1" applyBorder="1">
      <alignment/>
      <protection/>
    </xf>
    <xf numFmtId="0" fontId="25" fillId="0" borderId="10" xfId="53" applyFont="1" applyBorder="1" applyAlignment="1">
      <alignment wrapText="1"/>
      <protection/>
    </xf>
    <xf numFmtId="0" fontId="27" fillId="0" borderId="11" xfId="53" applyFont="1" applyBorder="1">
      <alignment/>
      <protection/>
    </xf>
    <xf numFmtId="0" fontId="27" fillId="0" borderId="11" xfId="53" applyFont="1" applyBorder="1" applyAlignment="1">
      <alignment horizontal="center"/>
      <protection/>
    </xf>
    <xf numFmtId="0" fontId="8" fillId="0" borderId="28" xfId="52" applyFont="1" applyBorder="1">
      <alignment/>
      <protection/>
    </xf>
    <xf numFmtId="0" fontId="8" fillId="0" borderId="28" xfId="52" applyFont="1" applyBorder="1" applyAlignment="1">
      <alignment horizontal="center"/>
      <protection/>
    </xf>
    <xf numFmtId="0" fontId="8" fillId="0" borderId="28" xfId="52" applyFont="1" applyBorder="1" applyAlignment="1">
      <alignment horizontal="center" vertical="center"/>
      <protection/>
    </xf>
    <xf numFmtId="0" fontId="8" fillId="0" borderId="0" xfId="52" applyFont="1" applyBorder="1">
      <alignment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wrapText="1"/>
      <protection/>
    </xf>
    <xf numFmtId="0" fontId="8" fillId="0" borderId="10" xfId="52" applyFont="1" applyBorder="1" applyAlignment="1" quotePrefix="1">
      <alignment horizontal="right"/>
      <protection/>
    </xf>
    <xf numFmtId="0" fontId="6" fillId="0" borderId="10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28" fillId="0" borderId="10" xfId="52" applyFont="1" applyBorder="1" applyAlignment="1">
      <alignment horizontal="center"/>
      <protection/>
    </xf>
    <xf numFmtId="0" fontId="29" fillId="0" borderId="0" xfId="52" applyFont="1">
      <alignment/>
      <protection/>
    </xf>
    <xf numFmtId="0" fontId="29" fillId="0" borderId="10" xfId="52" applyFont="1" applyBorder="1" applyAlignment="1">
      <alignment wrapText="1"/>
      <protection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8" fontId="15" fillId="0" borderId="10" xfId="44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52" applyAlignment="1">
      <alignment horizontal="center"/>
      <protection/>
    </xf>
    <xf numFmtId="0" fontId="16" fillId="33" borderId="30" xfId="52" applyFont="1" applyFill="1" applyBorder="1" applyAlignment="1">
      <alignment horizontal="center" vertical="center" wrapText="1"/>
      <protection/>
    </xf>
    <xf numFmtId="0" fontId="16" fillId="33" borderId="31" xfId="52" applyFont="1" applyFill="1" applyBorder="1" applyAlignment="1">
      <alignment horizontal="center" vertical="center" wrapText="1"/>
      <protection/>
    </xf>
    <xf numFmtId="0" fontId="5" fillId="0" borderId="32" xfId="52" applyBorder="1" applyAlignment="1">
      <alignment horizontal="center" vertical="center" wrapText="1"/>
      <protection/>
    </xf>
    <xf numFmtId="0" fontId="16" fillId="33" borderId="33" xfId="52" applyFont="1" applyFill="1" applyBorder="1" applyAlignment="1">
      <alignment horizontal="center" vertical="center" wrapText="1"/>
      <protection/>
    </xf>
    <xf numFmtId="0" fontId="16" fillId="33" borderId="27" xfId="52" applyFont="1" applyFill="1" applyBorder="1" applyAlignment="1">
      <alignment horizontal="center" vertical="center" wrapText="1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16" fillId="0" borderId="34" xfId="52" applyFont="1" applyBorder="1" applyAlignment="1">
      <alignment horizontal="left" vertical="center"/>
      <protection/>
    </xf>
    <xf numFmtId="0" fontId="16" fillId="0" borderId="35" xfId="52" applyFont="1" applyBorder="1" applyAlignment="1">
      <alignment horizontal="left" vertical="center"/>
      <protection/>
    </xf>
    <xf numFmtId="0" fontId="16" fillId="0" borderId="15" xfId="52" applyFont="1" applyBorder="1" applyAlignment="1">
      <alignment horizontal="left" vertical="center"/>
      <protection/>
    </xf>
    <xf numFmtId="0" fontId="16" fillId="33" borderId="26" xfId="52" applyFont="1" applyFill="1" applyBorder="1" applyAlignment="1">
      <alignment horizontal="center" vertical="center" wrapText="1"/>
      <protection/>
    </xf>
    <xf numFmtId="0" fontId="5" fillId="0" borderId="22" xfId="52" applyBorder="1" applyAlignment="1">
      <alignment horizontal="center" vertical="center" wrapText="1"/>
      <protection/>
    </xf>
    <xf numFmtId="0" fontId="5" fillId="0" borderId="11" xfId="52" applyBorder="1" applyAlignment="1">
      <alignment horizontal="center" vertical="center" wrapText="1"/>
      <protection/>
    </xf>
    <xf numFmtId="0" fontId="16" fillId="33" borderId="36" xfId="52" applyFont="1" applyFill="1" applyBorder="1" applyAlignment="1">
      <alignment horizontal="center" vertical="center"/>
      <protection/>
    </xf>
    <xf numFmtId="0" fontId="16" fillId="33" borderId="19" xfId="52" applyFont="1" applyFill="1" applyBorder="1" applyAlignment="1">
      <alignment horizontal="center" vertical="center"/>
      <protection/>
    </xf>
    <xf numFmtId="0" fontId="16" fillId="33" borderId="32" xfId="52" applyFont="1" applyFill="1" applyBorder="1" applyAlignment="1">
      <alignment horizontal="center" vertical="center"/>
      <protection/>
    </xf>
    <xf numFmtId="0" fontId="16" fillId="33" borderId="13" xfId="52" applyFont="1" applyFill="1" applyBorder="1" applyAlignment="1">
      <alignment horizontal="center" vertical="center"/>
      <protection/>
    </xf>
    <xf numFmtId="0" fontId="16" fillId="33" borderId="37" xfId="52" applyFont="1" applyFill="1" applyBorder="1" applyAlignment="1">
      <alignment horizontal="center" vertical="center"/>
      <protection/>
    </xf>
    <xf numFmtId="0" fontId="16" fillId="33" borderId="10" xfId="52" applyFont="1" applyFill="1" applyBorder="1" applyAlignment="1">
      <alignment horizontal="center" vertical="center"/>
      <protection/>
    </xf>
    <xf numFmtId="0" fontId="16" fillId="33" borderId="37" xfId="52" applyFont="1" applyFill="1" applyBorder="1" applyAlignment="1">
      <alignment horizontal="center" vertical="center" wrapText="1"/>
      <protection/>
    </xf>
    <xf numFmtId="0" fontId="5" fillId="0" borderId="0" xfId="52" applyAlignment="1">
      <alignment horizontal="lef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/>
      <protection/>
    </xf>
    <xf numFmtId="0" fontId="29" fillId="0" borderId="10" xfId="52" applyFont="1" applyBorder="1" applyAlignment="1">
      <alignment horizontal="center" wrapText="1"/>
      <protection/>
    </xf>
    <xf numFmtId="0" fontId="29" fillId="0" borderId="10" xfId="52" applyFont="1" applyBorder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/>
      <protection/>
    </xf>
    <xf numFmtId="0" fontId="25" fillId="0" borderId="10" xfId="53" applyFont="1" applyBorder="1" applyAlignment="1">
      <alignment horizontal="center" vertical="center"/>
      <protection/>
    </xf>
    <xf numFmtId="0" fontId="8" fillId="0" borderId="26" xfId="52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/>
      <protection/>
    </xf>
    <xf numFmtId="0" fontId="5" fillId="0" borderId="0" xfId="52" applyAlignment="1">
      <alignment/>
      <protection/>
    </xf>
    <xf numFmtId="0" fontId="8" fillId="0" borderId="0" xfId="52" applyFont="1" applyAlignment="1">
      <alignment horizontal="center"/>
      <protection/>
    </xf>
    <xf numFmtId="0" fontId="25" fillId="0" borderId="10" xfId="53" applyFont="1" applyBorder="1" applyAlignment="1">
      <alignment horizontal="center"/>
      <protection/>
    </xf>
    <xf numFmtId="0" fontId="27" fillId="0" borderId="11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5" fillId="0" borderId="18" xfId="52" applyBorder="1" applyAlignment="1">
      <alignment wrapText="1"/>
      <protection/>
    </xf>
    <xf numFmtId="0" fontId="5" fillId="0" borderId="13" xfId="52" applyBorder="1" applyAlignment="1">
      <alignment wrapText="1"/>
      <protection/>
    </xf>
    <xf numFmtId="43" fontId="5" fillId="0" borderId="38" xfId="52" applyNumberFormat="1" applyBorder="1" applyAlignment="1">
      <alignment horizontal="center"/>
      <protection/>
    </xf>
    <xf numFmtId="43" fontId="5" fillId="0" borderId="0" xfId="52" applyNumberForma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5" fillId="0" borderId="18" xfId="52" applyBorder="1" applyAlignment="1">
      <alignment/>
      <protection/>
    </xf>
    <xf numFmtId="0" fontId="5" fillId="0" borderId="13" xfId="52" applyBorder="1" applyAlignment="1">
      <alignment/>
      <protection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3" fontId="0" fillId="0" borderId="10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7109375" style="0" customWidth="1"/>
    <col min="2" max="2" width="8.57421875" style="0" customWidth="1"/>
    <col min="3" max="3" width="8.140625" style="0" customWidth="1"/>
    <col min="4" max="4" width="49.57421875" style="0" customWidth="1"/>
    <col min="5" max="5" width="13.57421875" style="0" customWidth="1"/>
    <col min="6" max="6" width="12.8515625" style="0" customWidth="1"/>
    <col min="7" max="7" width="14.8515625" style="0" customWidth="1"/>
    <col min="8" max="8" width="15.7109375" style="0" customWidth="1"/>
  </cols>
  <sheetData>
    <row r="1" spans="6:7" ht="12.75">
      <c r="F1" s="201" t="s">
        <v>12</v>
      </c>
      <c r="G1" s="201"/>
    </row>
    <row r="2" spans="6:7" ht="12.75">
      <c r="F2" s="201" t="s">
        <v>109</v>
      </c>
      <c r="G2" s="201"/>
    </row>
    <row r="3" spans="6:7" ht="12.75">
      <c r="F3" s="201" t="s">
        <v>10</v>
      </c>
      <c r="G3" s="201"/>
    </row>
    <row r="4" spans="6:7" ht="12.75">
      <c r="F4" s="201" t="s">
        <v>73</v>
      </c>
      <c r="G4" s="201"/>
    </row>
    <row r="5" spans="6:7" ht="12.75">
      <c r="F5" s="1"/>
      <c r="G5" s="1"/>
    </row>
    <row r="6" spans="1:9" ht="12.75">
      <c r="A6" s="206" t="s">
        <v>8</v>
      </c>
      <c r="B6" s="206"/>
      <c r="C6" s="206"/>
      <c r="D6" s="206"/>
      <c r="E6" s="206"/>
      <c r="F6" s="206"/>
      <c r="G6" s="206"/>
      <c r="H6" s="206"/>
      <c r="I6" s="206"/>
    </row>
    <row r="7" spans="1:8" ht="12.75">
      <c r="A7" s="3" t="s">
        <v>2</v>
      </c>
      <c r="B7" s="3" t="s">
        <v>3</v>
      </c>
      <c r="C7" s="3" t="s">
        <v>4</v>
      </c>
      <c r="D7" s="9" t="s">
        <v>5</v>
      </c>
      <c r="E7" s="210" t="s">
        <v>0</v>
      </c>
      <c r="F7" s="210"/>
      <c r="G7" s="210" t="s">
        <v>1</v>
      </c>
      <c r="H7" s="210"/>
    </row>
    <row r="8" spans="1:8" ht="12.75">
      <c r="A8" s="24"/>
      <c r="B8" s="24"/>
      <c r="C8" s="24"/>
      <c r="D8" s="42"/>
      <c r="E8" s="9" t="s">
        <v>31</v>
      </c>
      <c r="F8" s="9" t="s">
        <v>32</v>
      </c>
      <c r="G8" s="9" t="s">
        <v>31</v>
      </c>
      <c r="H8" s="9" t="s">
        <v>32</v>
      </c>
    </row>
    <row r="9" spans="1:8" ht="12.75">
      <c r="A9" s="24" t="s">
        <v>47</v>
      </c>
      <c r="B9" s="24"/>
      <c r="C9" s="24"/>
      <c r="D9" s="33" t="s">
        <v>49</v>
      </c>
      <c r="E9" s="34">
        <v>0</v>
      </c>
      <c r="F9" s="34">
        <v>0</v>
      </c>
      <c r="G9" s="34">
        <v>200000</v>
      </c>
      <c r="H9" s="34">
        <f>SUM(H13+H10)</f>
        <v>805524</v>
      </c>
    </row>
    <row r="10" spans="1:8" ht="21.75" customHeight="1">
      <c r="A10" s="38"/>
      <c r="B10" s="38" t="s">
        <v>48</v>
      </c>
      <c r="C10" s="38"/>
      <c r="D10" s="39" t="s">
        <v>50</v>
      </c>
      <c r="E10" s="40">
        <v>0</v>
      </c>
      <c r="F10" s="40">
        <v>0</v>
      </c>
      <c r="G10" s="40">
        <v>0</v>
      </c>
      <c r="H10" s="40">
        <v>54524</v>
      </c>
    </row>
    <row r="11" spans="1:8" ht="75">
      <c r="A11" s="35"/>
      <c r="B11" s="35"/>
      <c r="C11" s="35">
        <v>6058</v>
      </c>
      <c r="D11" s="43" t="s">
        <v>58</v>
      </c>
      <c r="E11" s="37">
        <v>0</v>
      </c>
      <c r="F11" s="37">
        <v>0</v>
      </c>
      <c r="G11" s="37">
        <v>0</v>
      </c>
      <c r="H11" s="37">
        <v>4524</v>
      </c>
    </row>
    <row r="12" spans="1:8" ht="75">
      <c r="A12" s="35"/>
      <c r="B12" s="35"/>
      <c r="C12" s="44">
        <v>6059</v>
      </c>
      <c r="D12" s="43" t="s">
        <v>58</v>
      </c>
      <c r="E12" s="45">
        <v>0</v>
      </c>
      <c r="F12" s="37">
        <v>0</v>
      </c>
      <c r="G12" s="37">
        <v>0</v>
      </c>
      <c r="H12" s="37">
        <v>50000</v>
      </c>
    </row>
    <row r="13" spans="1:8" ht="21.75" customHeight="1">
      <c r="A13" s="38"/>
      <c r="B13" s="38" t="s">
        <v>52</v>
      </c>
      <c r="C13" s="46"/>
      <c r="D13" s="39" t="s">
        <v>53</v>
      </c>
      <c r="E13" s="47">
        <v>0</v>
      </c>
      <c r="F13" s="40">
        <v>0</v>
      </c>
      <c r="G13" s="40">
        <v>200000</v>
      </c>
      <c r="H13" s="40">
        <f>SUM(H14:H16)</f>
        <v>751000</v>
      </c>
    </row>
    <row r="14" spans="1:8" ht="76.5" customHeight="1">
      <c r="A14" s="35"/>
      <c r="B14" s="35"/>
      <c r="C14" s="44">
        <v>6050</v>
      </c>
      <c r="D14" s="49" t="s">
        <v>59</v>
      </c>
      <c r="E14" s="45">
        <v>0</v>
      </c>
      <c r="F14" s="37">
        <v>0</v>
      </c>
      <c r="G14" s="37">
        <v>200000</v>
      </c>
      <c r="H14" s="37">
        <v>0</v>
      </c>
    </row>
    <row r="15" spans="1:8" ht="84" customHeight="1">
      <c r="A15" s="35"/>
      <c r="B15" s="35"/>
      <c r="C15" s="44">
        <v>6058</v>
      </c>
      <c r="D15" s="49" t="s">
        <v>59</v>
      </c>
      <c r="E15" s="45">
        <v>0</v>
      </c>
      <c r="F15" s="37">
        <v>0</v>
      </c>
      <c r="G15" s="37">
        <v>0</v>
      </c>
      <c r="H15" s="37">
        <v>500000</v>
      </c>
    </row>
    <row r="16" spans="1:8" ht="81.75" customHeight="1">
      <c r="A16" s="35"/>
      <c r="B16" s="35"/>
      <c r="C16" s="44">
        <v>6059</v>
      </c>
      <c r="D16" s="49" t="s">
        <v>59</v>
      </c>
      <c r="E16" s="45">
        <v>0</v>
      </c>
      <c r="F16" s="37">
        <v>0</v>
      </c>
      <c r="G16" s="37">
        <v>0</v>
      </c>
      <c r="H16" s="37">
        <v>251000</v>
      </c>
    </row>
    <row r="17" spans="1:8" ht="17.25" customHeight="1">
      <c r="A17" s="24">
        <v>600</v>
      </c>
      <c r="B17" s="24"/>
      <c r="C17" s="30"/>
      <c r="D17" s="33" t="s">
        <v>55</v>
      </c>
      <c r="E17" s="31">
        <v>0</v>
      </c>
      <c r="F17" s="34">
        <v>0</v>
      </c>
      <c r="G17" s="34">
        <f>SUM(G25+G24+G22)</f>
        <v>315880</v>
      </c>
      <c r="H17" s="34">
        <v>293000</v>
      </c>
    </row>
    <row r="18" spans="1:8" ht="18.75" customHeight="1">
      <c r="A18" s="38"/>
      <c r="B18" s="38">
        <v>60016</v>
      </c>
      <c r="C18" s="46"/>
      <c r="D18" s="39" t="s">
        <v>56</v>
      </c>
      <c r="E18" s="47">
        <v>0</v>
      </c>
      <c r="F18" s="40">
        <v>0</v>
      </c>
      <c r="G18" s="40">
        <v>315880</v>
      </c>
      <c r="H18" s="40">
        <v>293000</v>
      </c>
    </row>
    <row r="19" spans="1:8" ht="21.75" customHeight="1">
      <c r="A19" s="35"/>
      <c r="B19" s="35"/>
      <c r="C19" s="44">
        <v>6050</v>
      </c>
      <c r="D19" s="48" t="s">
        <v>60</v>
      </c>
      <c r="E19" s="45">
        <v>0</v>
      </c>
      <c r="F19" s="37">
        <v>0</v>
      </c>
      <c r="G19" s="37">
        <v>293000</v>
      </c>
      <c r="H19" s="37">
        <v>293000</v>
      </c>
    </row>
    <row r="20" spans="1:8" ht="43.5" customHeight="1">
      <c r="A20" s="35"/>
      <c r="B20" s="35"/>
      <c r="C20" s="44"/>
      <c r="D20" s="43" t="s">
        <v>61</v>
      </c>
      <c r="E20" s="45">
        <v>0</v>
      </c>
      <c r="F20" s="37">
        <v>0</v>
      </c>
      <c r="G20" s="37"/>
      <c r="H20" s="37"/>
    </row>
    <row r="21" spans="1:8" ht="20.25" customHeight="1">
      <c r="A21" s="35"/>
      <c r="B21" s="35"/>
      <c r="C21" s="44"/>
      <c r="D21" s="43" t="s">
        <v>65</v>
      </c>
      <c r="E21" s="45">
        <v>0</v>
      </c>
      <c r="F21" s="37">
        <v>0</v>
      </c>
      <c r="G21" s="37">
        <v>0</v>
      </c>
      <c r="H21" s="37">
        <v>293000</v>
      </c>
    </row>
    <row r="22" spans="1:8" ht="24.75" customHeight="1">
      <c r="A22" s="35"/>
      <c r="B22" s="35"/>
      <c r="C22" s="44"/>
      <c r="D22" s="43" t="s">
        <v>66</v>
      </c>
      <c r="E22" s="45">
        <v>0</v>
      </c>
      <c r="F22" s="37">
        <v>0</v>
      </c>
      <c r="G22" s="37">
        <v>293000</v>
      </c>
      <c r="H22" s="37">
        <v>0</v>
      </c>
    </row>
    <row r="23" spans="1:8" ht="21" customHeight="1">
      <c r="A23" s="35"/>
      <c r="B23" s="35"/>
      <c r="C23" s="44">
        <v>6050</v>
      </c>
      <c r="D23" s="48" t="s">
        <v>60</v>
      </c>
      <c r="E23" s="45">
        <v>0</v>
      </c>
      <c r="F23" s="37">
        <v>0</v>
      </c>
      <c r="G23" s="37">
        <v>0</v>
      </c>
      <c r="H23" s="37">
        <v>0</v>
      </c>
    </row>
    <row r="24" spans="1:8" ht="40.5" customHeight="1">
      <c r="A24" s="35"/>
      <c r="B24" s="35"/>
      <c r="C24" s="44"/>
      <c r="D24" s="43" t="s">
        <v>81</v>
      </c>
      <c r="E24" s="45">
        <v>0</v>
      </c>
      <c r="F24" s="37">
        <v>0</v>
      </c>
      <c r="G24" s="37">
        <v>3580</v>
      </c>
      <c r="H24" s="37">
        <v>0</v>
      </c>
    </row>
    <row r="25" spans="1:8" ht="52.5" customHeight="1">
      <c r="A25" s="35"/>
      <c r="B25" s="35"/>
      <c r="C25" s="44">
        <v>6050</v>
      </c>
      <c r="D25" s="48" t="s">
        <v>64</v>
      </c>
      <c r="E25" s="45">
        <v>0</v>
      </c>
      <c r="F25" s="37">
        <v>0</v>
      </c>
      <c r="G25" s="37">
        <v>19300</v>
      </c>
      <c r="H25" s="37">
        <v>0</v>
      </c>
    </row>
    <row r="26" spans="1:8" ht="20.25" customHeight="1">
      <c r="A26" s="16">
        <v>700</v>
      </c>
      <c r="B26" s="16"/>
      <c r="C26" s="16"/>
      <c r="D26" s="10" t="s">
        <v>13</v>
      </c>
      <c r="E26" s="50">
        <v>0</v>
      </c>
      <c r="F26" s="50">
        <v>0</v>
      </c>
      <c r="G26" s="50">
        <v>418200</v>
      </c>
      <c r="H26" s="50">
        <v>400000</v>
      </c>
    </row>
    <row r="27" spans="1:8" ht="18.75" customHeight="1">
      <c r="A27" s="17"/>
      <c r="B27" s="17">
        <v>70005</v>
      </c>
      <c r="C27" s="17"/>
      <c r="D27" s="11" t="s">
        <v>14</v>
      </c>
      <c r="E27" s="5">
        <v>0</v>
      </c>
      <c r="F27" s="5">
        <v>0</v>
      </c>
      <c r="G27" s="5">
        <v>18200</v>
      </c>
      <c r="H27" s="27">
        <v>400000</v>
      </c>
    </row>
    <row r="28" spans="1:8" ht="33.75" customHeight="1">
      <c r="A28" s="18"/>
      <c r="B28" s="18"/>
      <c r="C28" s="18">
        <v>6060</v>
      </c>
      <c r="D28" s="12" t="s">
        <v>62</v>
      </c>
      <c r="E28" s="5">
        <v>0</v>
      </c>
      <c r="F28" s="27">
        <v>0</v>
      </c>
      <c r="G28" s="5">
        <v>0</v>
      </c>
      <c r="H28" s="2">
        <v>400000</v>
      </c>
    </row>
    <row r="29" spans="1:8" ht="39" customHeight="1">
      <c r="A29" s="18"/>
      <c r="B29" s="18"/>
      <c r="C29" s="18">
        <v>6060</v>
      </c>
      <c r="D29" s="12" t="s">
        <v>63</v>
      </c>
      <c r="E29" s="5">
        <v>0</v>
      </c>
      <c r="F29" s="5">
        <v>0</v>
      </c>
      <c r="G29" s="27">
        <v>18200</v>
      </c>
      <c r="H29" s="2">
        <v>0</v>
      </c>
    </row>
    <row r="30" spans="1:8" ht="24" customHeight="1">
      <c r="A30" s="19"/>
      <c r="B30" s="19">
        <v>70095</v>
      </c>
      <c r="C30" s="19"/>
      <c r="D30" s="11" t="s">
        <v>7</v>
      </c>
      <c r="E30" s="2">
        <v>0</v>
      </c>
      <c r="F30" s="2">
        <v>0</v>
      </c>
      <c r="G30" s="2">
        <v>400000</v>
      </c>
      <c r="H30" s="2">
        <v>0</v>
      </c>
    </row>
    <row r="31" spans="1:8" ht="32.25" customHeight="1">
      <c r="A31" s="20"/>
      <c r="B31" s="28"/>
      <c r="C31" s="28">
        <v>6060</v>
      </c>
      <c r="D31" s="12" t="s">
        <v>62</v>
      </c>
      <c r="E31" s="29">
        <v>0</v>
      </c>
      <c r="F31" s="29">
        <v>0</v>
      </c>
      <c r="G31" s="29">
        <v>400000</v>
      </c>
      <c r="H31" s="29">
        <v>0</v>
      </c>
    </row>
    <row r="32" spans="1:8" ht="23.25" customHeight="1">
      <c r="A32" s="20">
        <v>710</v>
      </c>
      <c r="B32" s="32"/>
      <c r="C32" s="32"/>
      <c r="D32" s="10" t="s">
        <v>67</v>
      </c>
      <c r="E32" s="25">
        <v>55200</v>
      </c>
      <c r="F32" s="25">
        <v>0</v>
      </c>
      <c r="G32" s="25">
        <v>0</v>
      </c>
      <c r="H32" s="25">
        <v>0</v>
      </c>
    </row>
    <row r="33" spans="1:8" ht="22.5" customHeight="1">
      <c r="A33" s="19"/>
      <c r="B33" s="19">
        <v>71095</v>
      </c>
      <c r="C33" s="19"/>
      <c r="D33" s="11" t="s">
        <v>7</v>
      </c>
      <c r="E33" s="26">
        <v>55200</v>
      </c>
      <c r="F33" s="26">
        <v>0</v>
      </c>
      <c r="G33" s="26">
        <v>0</v>
      </c>
      <c r="H33" s="26">
        <v>0</v>
      </c>
    </row>
    <row r="34" spans="1:8" ht="29.25" customHeight="1">
      <c r="A34" s="28"/>
      <c r="B34" s="28"/>
      <c r="C34" s="28">
        <v>4430</v>
      </c>
      <c r="D34" s="12" t="s">
        <v>88</v>
      </c>
      <c r="E34" s="29">
        <v>55200</v>
      </c>
      <c r="F34" s="29">
        <v>0</v>
      </c>
      <c r="G34" s="29">
        <v>0</v>
      </c>
      <c r="H34" s="29">
        <v>0</v>
      </c>
    </row>
    <row r="35" spans="1:8" ht="22.5" customHeight="1">
      <c r="A35" s="20">
        <v>750</v>
      </c>
      <c r="B35" s="20"/>
      <c r="C35" s="20"/>
      <c r="D35" s="13" t="s">
        <v>19</v>
      </c>
      <c r="E35" s="25">
        <v>1000</v>
      </c>
      <c r="F35" s="4">
        <v>1000</v>
      </c>
      <c r="G35" s="4">
        <v>70000</v>
      </c>
      <c r="H35" s="4">
        <v>30000</v>
      </c>
    </row>
    <row r="36" spans="1:8" ht="21.75" customHeight="1">
      <c r="A36" s="22"/>
      <c r="B36" s="22">
        <v>75022</v>
      </c>
      <c r="C36" s="22"/>
      <c r="D36" s="14" t="s">
        <v>20</v>
      </c>
      <c r="E36" s="26">
        <v>0</v>
      </c>
      <c r="F36" s="26">
        <v>1000</v>
      </c>
      <c r="G36" s="5">
        <v>70000</v>
      </c>
      <c r="H36" s="5">
        <v>30000</v>
      </c>
    </row>
    <row r="37" spans="1:8" ht="46.5" customHeight="1">
      <c r="A37" s="21"/>
      <c r="B37" s="21"/>
      <c r="C37" s="23">
        <v>2710</v>
      </c>
      <c r="D37" s="15" t="s">
        <v>89</v>
      </c>
      <c r="E37" s="2">
        <v>0</v>
      </c>
      <c r="F37" s="2">
        <v>1000</v>
      </c>
      <c r="G37" s="29">
        <v>0</v>
      </c>
      <c r="H37" s="29">
        <v>0</v>
      </c>
    </row>
    <row r="38" spans="1:8" ht="32.25" customHeight="1">
      <c r="A38" s="21"/>
      <c r="B38" s="21"/>
      <c r="C38" s="23">
        <v>6050</v>
      </c>
      <c r="D38" s="15" t="s">
        <v>82</v>
      </c>
      <c r="E38" s="2"/>
      <c r="F38" s="2"/>
      <c r="G38" s="29">
        <v>70000</v>
      </c>
      <c r="H38" s="29"/>
    </row>
    <row r="39" spans="1:8" ht="31.5" customHeight="1">
      <c r="A39" s="21"/>
      <c r="B39" s="21"/>
      <c r="C39" s="23">
        <v>6060</v>
      </c>
      <c r="D39" s="15" t="s">
        <v>83</v>
      </c>
      <c r="E39" s="2"/>
      <c r="F39" s="2"/>
      <c r="G39" s="29">
        <v>0</v>
      </c>
      <c r="H39" s="29">
        <v>30000</v>
      </c>
    </row>
    <row r="40" spans="1:8" ht="22.5" customHeight="1">
      <c r="A40" s="22"/>
      <c r="B40" s="22">
        <v>75095</v>
      </c>
      <c r="C40" s="22"/>
      <c r="D40" s="14" t="s">
        <v>7</v>
      </c>
      <c r="E40" s="26">
        <v>1000</v>
      </c>
      <c r="F40" s="26">
        <v>0</v>
      </c>
      <c r="G40" s="29">
        <v>0</v>
      </c>
      <c r="H40" s="29">
        <v>0</v>
      </c>
    </row>
    <row r="41" spans="1:8" ht="42" customHeight="1">
      <c r="A41" s="21"/>
      <c r="B41" s="21"/>
      <c r="C41" s="23">
        <v>2320</v>
      </c>
      <c r="D41" s="15" t="s">
        <v>90</v>
      </c>
      <c r="E41" s="2">
        <v>1000</v>
      </c>
      <c r="F41" s="2">
        <v>0</v>
      </c>
      <c r="G41" s="29">
        <v>0</v>
      </c>
      <c r="H41" s="29">
        <v>0</v>
      </c>
    </row>
    <row r="42" spans="1:8" ht="27.75" customHeight="1">
      <c r="A42" s="20">
        <v>754</v>
      </c>
      <c r="B42" s="32"/>
      <c r="C42" s="32"/>
      <c r="D42" s="10" t="s">
        <v>39</v>
      </c>
      <c r="E42" s="25">
        <v>24000</v>
      </c>
      <c r="F42" s="25">
        <v>0</v>
      </c>
      <c r="G42" s="25">
        <v>0</v>
      </c>
      <c r="H42" s="25">
        <v>0</v>
      </c>
    </row>
    <row r="43" spans="1:8" ht="21" customHeight="1">
      <c r="A43" s="32"/>
      <c r="B43" s="19">
        <v>75478</v>
      </c>
      <c r="C43" s="19"/>
      <c r="D43" s="11" t="s">
        <v>40</v>
      </c>
      <c r="E43" s="26">
        <v>24000</v>
      </c>
      <c r="F43" s="26">
        <v>0</v>
      </c>
      <c r="G43" s="26">
        <v>0</v>
      </c>
      <c r="H43" s="26">
        <v>0</v>
      </c>
    </row>
    <row r="44" spans="1:8" ht="21" customHeight="1">
      <c r="A44" s="28"/>
      <c r="B44" s="28"/>
      <c r="C44" s="28">
        <v>4210</v>
      </c>
      <c r="D44" s="12" t="s">
        <v>43</v>
      </c>
      <c r="E44" s="29">
        <v>24000</v>
      </c>
      <c r="F44" s="29">
        <v>0</v>
      </c>
      <c r="G44" s="29">
        <v>0</v>
      </c>
      <c r="H44" s="29">
        <v>0</v>
      </c>
    </row>
    <row r="45" spans="1:8" ht="21" customHeight="1">
      <c r="A45" s="20">
        <v>758</v>
      </c>
      <c r="B45" s="32"/>
      <c r="C45" s="32"/>
      <c r="D45" s="10" t="s">
        <v>41</v>
      </c>
      <c r="E45" s="25">
        <v>0</v>
      </c>
      <c r="F45" s="25">
        <v>24000</v>
      </c>
      <c r="G45" s="25">
        <v>0</v>
      </c>
      <c r="H45" s="25">
        <v>0</v>
      </c>
    </row>
    <row r="46" spans="1:8" ht="19.5" customHeight="1">
      <c r="A46" s="19"/>
      <c r="B46" s="19">
        <v>75818</v>
      </c>
      <c r="C46" s="19"/>
      <c r="D46" s="11" t="s">
        <v>42</v>
      </c>
      <c r="E46" s="26">
        <v>0</v>
      </c>
      <c r="F46" s="26">
        <v>24000</v>
      </c>
      <c r="G46" s="26">
        <v>0</v>
      </c>
      <c r="H46" s="26">
        <v>0</v>
      </c>
    </row>
    <row r="47" spans="1:8" ht="33.75" customHeight="1">
      <c r="A47" s="28"/>
      <c r="B47" s="28"/>
      <c r="C47" s="28">
        <v>4810</v>
      </c>
      <c r="D47" s="12" t="s">
        <v>95</v>
      </c>
      <c r="E47" s="29">
        <v>0</v>
      </c>
      <c r="F47" s="29">
        <v>24000</v>
      </c>
      <c r="G47" s="29">
        <v>0</v>
      </c>
      <c r="H47" s="29">
        <v>0</v>
      </c>
    </row>
    <row r="48" spans="1:8" ht="16.5" customHeight="1">
      <c r="A48" s="20">
        <v>851</v>
      </c>
      <c r="B48" s="20"/>
      <c r="C48" s="20"/>
      <c r="D48" s="10" t="s">
        <v>84</v>
      </c>
      <c r="E48" s="25">
        <v>14475</v>
      </c>
      <c r="F48" s="25"/>
      <c r="G48" s="25"/>
      <c r="H48" s="25"/>
    </row>
    <row r="49" spans="1:8" ht="16.5" customHeight="1">
      <c r="A49" s="19"/>
      <c r="B49" s="19">
        <v>85154</v>
      </c>
      <c r="C49" s="19"/>
      <c r="D49" s="11" t="s">
        <v>85</v>
      </c>
      <c r="E49" s="26">
        <v>14475</v>
      </c>
      <c r="F49" s="26">
        <v>0</v>
      </c>
      <c r="G49" s="26">
        <v>0</v>
      </c>
      <c r="H49" s="26">
        <v>0</v>
      </c>
    </row>
    <row r="50" spans="1:8" ht="16.5" customHeight="1">
      <c r="A50" s="28"/>
      <c r="B50" s="28"/>
      <c r="C50" s="28">
        <v>4300</v>
      </c>
      <c r="D50" s="12" t="s">
        <v>38</v>
      </c>
      <c r="E50" s="29">
        <v>14475</v>
      </c>
      <c r="F50" s="29">
        <v>0</v>
      </c>
      <c r="G50" s="29">
        <v>0</v>
      </c>
      <c r="H50" s="29">
        <v>0</v>
      </c>
    </row>
    <row r="51" spans="1:8" ht="16.5" customHeight="1">
      <c r="A51" s="20">
        <v>801</v>
      </c>
      <c r="B51" s="20"/>
      <c r="C51" s="20"/>
      <c r="D51" s="10" t="s">
        <v>44</v>
      </c>
      <c r="E51" s="25">
        <v>0</v>
      </c>
      <c r="F51" s="25">
        <v>0</v>
      </c>
      <c r="G51" s="25">
        <v>0</v>
      </c>
      <c r="H51" s="25">
        <v>282000</v>
      </c>
    </row>
    <row r="52" spans="1:8" ht="15" customHeight="1">
      <c r="A52" s="19"/>
      <c r="B52" s="19">
        <v>80104</v>
      </c>
      <c r="C52" s="19"/>
      <c r="D52" s="11" t="s">
        <v>75</v>
      </c>
      <c r="E52" s="26">
        <v>0</v>
      </c>
      <c r="F52" s="26">
        <v>0</v>
      </c>
      <c r="G52" s="26">
        <v>0</v>
      </c>
      <c r="H52" s="26">
        <v>282000</v>
      </c>
    </row>
    <row r="53" spans="1:8" ht="37.5" customHeight="1">
      <c r="A53" s="28"/>
      <c r="B53" s="28"/>
      <c r="C53" s="28">
        <v>6050</v>
      </c>
      <c r="D53" s="41" t="s">
        <v>76</v>
      </c>
      <c r="E53" s="29">
        <v>0</v>
      </c>
      <c r="F53" s="29">
        <v>0</v>
      </c>
      <c r="G53" s="29">
        <v>0</v>
      </c>
      <c r="H53" s="29">
        <v>282000</v>
      </c>
    </row>
    <row r="54" spans="1:8" ht="19.5" customHeight="1">
      <c r="A54" s="21">
        <v>900</v>
      </c>
      <c r="B54" s="21"/>
      <c r="C54" s="21"/>
      <c r="D54" s="13" t="s">
        <v>6</v>
      </c>
      <c r="E54" s="4"/>
      <c r="F54" s="4"/>
      <c r="G54" s="4">
        <v>9760</v>
      </c>
      <c r="H54" s="4">
        <v>9760</v>
      </c>
    </row>
    <row r="55" spans="1:8" ht="18" customHeight="1">
      <c r="A55" s="22"/>
      <c r="B55" s="22">
        <v>90004</v>
      </c>
      <c r="C55" s="22"/>
      <c r="D55" s="14" t="s">
        <v>15</v>
      </c>
      <c r="E55" s="5">
        <v>0</v>
      </c>
      <c r="F55" s="5">
        <v>0</v>
      </c>
      <c r="G55" s="5">
        <v>0</v>
      </c>
      <c r="H55" s="5">
        <v>0</v>
      </c>
    </row>
    <row r="56" spans="1:8" ht="17.25" customHeight="1">
      <c r="A56" s="21"/>
      <c r="B56" s="21"/>
      <c r="C56" s="23">
        <v>6050</v>
      </c>
      <c r="D56" s="15" t="s">
        <v>16</v>
      </c>
      <c r="E56" s="2">
        <v>0</v>
      </c>
      <c r="F56" s="2"/>
      <c r="G56" s="2">
        <v>0</v>
      </c>
      <c r="H56" s="2">
        <v>9760</v>
      </c>
    </row>
    <row r="57" spans="1:8" ht="21.75" customHeight="1">
      <c r="A57" s="22"/>
      <c r="B57" s="22">
        <v>90095</v>
      </c>
      <c r="C57" s="22"/>
      <c r="D57" s="14" t="s">
        <v>7</v>
      </c>
      <c r="E57" s="4">
        <v>0</v>
      </c>
      <c r="F57" s="4">
        <v>0</v>
      </c>
      <c r="G57" s="4"/>
      <c r="H57" s="4">
        <v>0</v>
      </c>
    </row>
    <row r="58" spans="1:8" ht="22.5" customHeight="1">
      <c r="A58" s="21"/>
      <c r="B58" s="21"/>
      <c r="C58" s="23">
        <v>6050</v>
      </c>
      <c r="D58" s="15" t="s">
        <v>16</v>
      </c>
      <c r="E58" s="5">
        <v>0</v>
      </c>
      <c r="F58" s="5">
        <v>0</v>
      </c>
      <c r="G58" s="5">
        <v>9760</v>
      </c>
      <c r="H58" s="5">
        <v>0</v>
      </c>
    </row>
    <row r="59" spans="1:8" ht="18.75" customHeight="1">
      <c r="A59" s="21">
        <v>926</v>
      </c>
      <c r="B59" s="21"/>
      <c r="C59" s="21"/>
      <c r="D59" s="13" t="s">
        <v>33</v>
      </c>
      <c r="E59" s="4">
        <v>13300</v>
      </c>
      <c r="F59" s="4">
        <v>13300</v>
      </c>
      <c r="G59" s="4">
        <v>0</v>
      </c>
      <c r="H59" s="4">
        <v>0</v>
      </c>
    </row>
    <row r="60" spans="1:8" ht="16.5" customHeight="1">
      <c r="A60" s="22"/>
      <c r="B60" s="22">
        <v>92601</v>
      </c>
      <c r="C60" s="22"/>
      <c r="D60" s="14" t="s">
        <v>34</v>
      </c>
      <c r="E60" s="5">
        <v>13300</v>
      </c>
      <c r="F60" s="5">
        <v>13300</v>
      </c>
      <c r="G60" s="5">
        <v>0</v>
      </c>
      <c r="H60" s="5">
        <v>0</v>
      </c>
    </row>
    <row r="61" spans="1:8" ht="16.5" customHeight="1">
      <c r="A61" s="21"/>
      <c r="B61" s="21"/>
      <c r="C61" s="23">
        <v>4010</v>
      </c>
      <c r="D61" s="15" t="s">
        <v>35</v>
      </c>
      <c r="E61" s="27">
        <v>13000</v>
      </c>
      <c r="F61" s="27">
        <v>0</v>
      </c>
      <c r="G61" s="27">
        <v>0</v>
      </c>
      <c r="H61" s="27">
        <v>0</v>
      </c>
    </row>
    <row r="62" spans="1:8" ht="18.75" customHeight="1">
      <c r="A62" s="21"/>
      <c r="B62" s="21"/>
      <c r="C62" s="23">
        <v>4110</v>
      </c>
      <c r="D62" s="15" t="s">
        <v>36</v>
      </c>
      <c r="E62" s="27">
        <v>200</v>
      </c>
      <c r="F62" s="27">
        <v>0</v>
      </c>
      <c r="G62" s="27">
        <v>0</v>
      </c>
      <c r="H62" s="27">
        <v>0</v>
      </c>
    </row>
    <row r="63" spans="1:8" ht="22.5" customHeight="1">
      <c r="A63" s="21"/>
      <c r="B63" s="21"/>
      <c r="C63" s="23">
        <v>4120</v>
      </c>
      <c r="D63" s="15" t="s">
        <v>37</v>
      </c>
      <c r="E63" s="27">
        <v>100</v>
      </c>
      <c r="F63" s="27">
        <v>0</v>
      </c>
      <c r="G63" s="27">
        <v>0</v>
      </c>
      <c r="H63" s="27">
        <v>0</v>
      </c>
    </row>
    <row r="64" spans="1:8" ht="16.5" customHeight="1">
      <c r="A64" s="21"/>
      <c r="B64" s="21"/>
      <c r="C64" s="23">
        <v>4300</v>
      </c>
      <c r="D64" s="15" t="s">
        <v>38</v>
      </c>
      <c r="E64" s="27">
        <v>0</v>
      </c>
      <c r="F64" s="27">
        <v>13300</v>
      </c>
      <c r="G64" s="27">
        <v>0</v>
      </c>
      <c r="H64" s="27">
        <v>0</v>
      </c>
    </row>
    <row r="65" spans="1:8" ht="21" customHeight="1">
      <c r="A65" s="207" t="s">
        <v>30</v>
      </c>
      <c r="B65" s="208"/>
      <c r="C65" s="208"/>
      <c r="D65" s="209"/>
      <c r="E65" s="4">
        <f>SUM(E32+E35+E42+E48+E59)</f>
        <v>107975</v>
      </c>
      <c r="F65" s="4">
        <f>SUM(F35+F45+F59)</f>
        <v>38300</v>
      </c>
      <c r="G65" s="4">
        <f>SUM(G9+G17+G26+G35+G54)</f>
        <v>1013840</v>
      </c>
      <c r="H65" s="4">
        <f>SUM(H9+H17+H26+H35+H51+H54)</f>
        <v>1820284</v>
      </c>
    </row>
    <row r="66" spans="1:8" ht="12.75">
      <c r="A66" s="6"/>
      <c r="B66" s="6"/>
      <c r="C66" s="6"/>
      <c r="D66" s="7"/>
      <c r="E66" s="8"/>
      <c r="F66" s="8"/>
      <c r="G66" s="8"/>
      <c r="H66" s="8"/>
    </row>
    <row r="67" spans="1:8" ht="12.75">
      <c r="A67" s="6"/>
      <c r="B67" s="6"/>
      <c r="C67" s="6"/>
      <c r="D67" s="7"/>
      <c r="E67" s="8"/>
      <c r="F67" s="8"/>
      <c r="G67" s="8"/>
      <c r="H67" s="8"/>
    </row>
    <row r="68" spans="1:8" ht="19.5" customHeight="1">
      <c r="A68" s="204" t="s">
        <v>104</v>
      </c>
      <c r="B68" s="205"/>
      <c r="C68" s="205"/>
      <c r="D68" s="205"/>
      <c r="E68" s="205"/>
      <c r="F68" s="205"/>
      <c r="G68" s="205"/>
      <c r="H68" s="205"/>
    </row>
    <row r="69" spans="1:8" ht="17.25" customHeight="1">
      <c r="A69" s="202" t="s">
        <v>103</v>
      </c>
      <c r="B69" s="203"/>
      <c r="C69" s="203"/>
      <c r="D69" s="203"/>
      <c r="E69" s="203"/>
      <c r="F69" s="203"/>
      <c r="G69" s="203"/>
      <c r="H69" s="203"/>
    </row>
    <row r="70" spans="1:8" ht="27.75" customHeight="1">
      <c r="A70" s="202" t="s">
        <v>91</v>
      </c>
      <c r="B70" s="203"/>
      <c r="C70" s="203"/>
      <c r="D70" s="203"/>
      <c r="E70" s="203"/>
      <c r="F70" s="203"/>
      <c r="G70" s="203"/>
      <c r="H70" s="203"/>
    </row>
    <row r="71" spans="1:8" ht="15.75" customHeight="1">
      <c r="A71" s="204" t="s">
        <v>106</v>
      </c>
      <c r="B71" s="205"/>
      <c r="C71" s="205"/>
      <c r="D71" s="205"/>
      <c r="E71" s="205"/>
      <c r="F71" s="205"/>
      <c r="G71" s="205"/>
      <c r="H71" s="205"/>
    </row>
    <row r="72" spans="1:8" ht="1.5" customHeight="1">
      <c r="A72" s="205"/>
      <c r="B72" s="205"/>
      <c r="C72" s="205"/>
      <c r="D72" s="205"/>
      <c r="E72" s="205"/>
      <c r="F72" s="205"/>
      <c r="G72" s="205"/>
      <c r="H72" s="205"/>
    </row>
    <row r="73" spans="1:8" ht="28.5" customHeight="1">
      <c r="A73" s="202" t="s">
        <v>105</v>
      </c>
      <c r="B73" s="203"/>
      <c r="C73" s="203"/>
      <c r="D73" s="203"/>
      <c r="E73" s="203"/>
      <c r="F73" s="203"/>
      <c r="G73" s="203"/>
      <c r="H73" s="203"/>
    </row>
    <row r="74" spans="1:8" ht="22.5" customHeight="1">
      <c r="A74" s="202" t="s">
        <v>92</v>
      </c>
      <c r="B74" s="202"/>
      <c r="C74" s="202"/>
      <c r="D74" s="202"/>
      <c r="E74" s="202"/>
      <c r="F74" s="202"/>
      <c r="G74" s="202"/>
      <c r="H74" s="202"/>
    </row>
    <row r="75" spans="1:8" ht="23.25" customHeight="1">
      <c r="A75" s="202" t="s">
        <v>93</v>
      </c>
      <c r="B75" s="202"/>
      <c r="C75" s="202"/>
      <c r="D75" s="202"/>
      <c r="E75" s="202"/>
      <c r="F75" s="202"/>
      <c r="G75" s="202"/>
      <c r="H75" s="202"/>
    </row>
    <row r="76" spans="1:8" ht="18.75" customHeight="1">
      <c r="A76" s="202" t="s">
        <v>107</v>
      </c>
      <c r="B76" s="202"/>
      <c r="C76" s="202"/>
      <c r="D76" s="202"/>
      <c r="E76" s="202"/>
      <c r="F76" s="202"/>
      <c r="G76" s="202"/>
      <c r="H76" s="202"/>
    </row>
    <row r="77" spans="1:8" ht="72" customHeight="1">
      <c r="A77" s="202" t="s">
        <v>96</v>
      </c>
      <c r="B77" s="203"/>
      <c r="C77" s="203"/>
      <c r="D77" s="203"/>
      <c r="E77" s="203"/>
      <c r="F77" s="203"/>
      <c r="G77" s="203"/>
      <c r="H77" s="203"/>
    </row>
    <row r="78" spans="1:8" ht="37.5" customHeight="1">
      <c r="A78" s="202" t="s">
        <v>97</v>
      </c>
      <c r="B78" s="203"/>
      <c r="C78" s="203"/>
      <c r="D78" s="203"/>
      <c r="E78" s="203"/>
      <c r="F78" s="203"/>
      <c r="G78" s="203"/>
      <c r="H78" s="203"/>
    </row>
    <row r="79" spans="5:7" ht="12.75">
      <c r="E79" s="201" t="s">
        <v>9</v>
      </c>
      <c r="F79" s="201"/>
      <c r="G79" s="201"/>
    </row>
    <row r="80" spans="5:7" ht="12.75">
      <c r="E80" s="201" t="s">
        <v>10</v>
      </c>
      <c r="F80" s="201"/>
      <c r="G80" s="201"/>
    </row>
    <row r="81" spans="5:7" ht="12.75">
      <c r="E81" s="201"/>
      <c r="F81" s="201"/>
      <c r="G81" s="201"/>
    </row>
    <row r="82" spans="5:7" ht="12.75">
      <c r="E82" s="201" t="s">
        <v>11</v>
      </c>
      <c r="F82" s="201"/>
      <c r="G82" s="201"/>
    </row>
  </sheetData>
  <sheetProtection/>
  <mergeCells count="22">
    <mergeCell ref="F1:G1"/>
    <mergeCell ref="A73:H73"/>
    <mergeCell ref="E79:G79"/>
    <mergeCell ref="E80:G80"/>
    <mergeCell ref="F2:G2"/>
    <mergeCell ref="A77:H77"/>
    <mergeCell ref="A74:H74"/>
    <mergeCell ref="A75:H75"/>
    <mergeCell ref="A76:H76"/>
    <mergeCell ref="F3:G3"/>
    <mergeCell ref="A65:D65"/>
    <mergeCell ref="A68:H68"/>
    <mergeCell ref="E7:F7"/>
    <mergeCell ref="G7:H7"/>
    <mergeCell ref="E82:G82"/>
    <mergeCell ref="A70:H70"/>
    <mergeCell ref="F4:G4"/>
    <mergeCell ref="A69:H69"/>
    <mergeCell ref="A71:H72"/>
    <mergeCell ref="A6:I6"/>
    <mergeCell ref="E81:G81"/>
    <mergeCell ref="A78:H7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2" sqref="B2"/>
    </sheetView>
  </sheetViews>
  <sheetFormatPr defaultColWidth="9.140625" defaultRowHeight="12.75"/>
  <cols>
    <col min="4" max="4" width="40.8515625" style="0" customWidth="1"/>
    <col min="5" max="5" width="14.140625" style="0" customWidth="1"/>
    <col min="6" max="6" width="12.00390625" style="0" customWidth="1"/>
    <col min="7" max="7" width="16.8515625" style="0" customWidth="1"/>
    <col min="8" max="8" width="16.7109375" style="0" customWidth="1"/>
  </cols>
  <sheetData>
    <row r="1" spans="6:9" ht="12.75">
      <c r="F1" s="201" t="s">
        <v>17</v>
      </c>
      <c r="G1" s="201"/>
      <c r="H1" s="201"/>
      <c r="I1" s="201"/>
    </row>
    <row r="2" spans="2:9" ht="12.75">
      <c r="B2" t="s">
        <v>110</v>
      </c>
      <c r="F2" s="201" t="s">
        <v>108</v>
      </c>
      <c r="G2" s="201"/>
      <c r="H2" s="201"/>
      <c r="I2" s="201"/>
    </row>
    <row r="3" spans="6:9" ht="12.75">
      <c r="F3" s="201" t="s">
        <v>10</v>
      </c>
      <c r="G3" s="201"/>
      <c r="H3" s="201"/>
      <c r="I3" s="201"/>
    </row>
    <row r="4" spans="6:9" ht="12.75">
      <c r="F4" s="201" t="s">
        <v>74</v>
      </c>
      <c r="G4" s="201"/>
      <c r="H4" s="201"/>
      <c r="I4" s="201"/>
    </row>
    <row r="6" spans="1:8" ht="15.75">
      <c r="A6" s="211" t="s">
        <v>18</v>
      </c>
      <c r="B6" s="211"/>
      <c r="C6" s="211"/>
      <c r="D6" s="211"/>
      <c r="E6" s="211"/>
      <c r="F6" s="211"/>
      <c r="G6" s="211"/>
      <c r="H6" s="211"/>
    </row>
    <row r="8" spans="1:8" ht="19.5" customHeight="1">
      <c r="A8" s="3" t="s">
        <v>2</v>
      </c>
      <c r="B8" s="3" t="s">
        <v>3</v>
      </c>
      <c r="C8" s="3" t="s">
        <v>4</v>
      </c>
      <c r="D8" s="9" t="s">
        <v>5</v>
      </c>
      <c r="E8" s="210" t="s">
        <v>0</v>
      </c>
      <c r="F8" s="210"/>
      <c r="G8" s="210" t="s">
        <v>1</v>
      </c>
      <c r="H8" s="210"/>
    </row>
    <row r="9" spans="1:8" ht="19.5" customHeight="1">
      <c r="A9" s="24"/>
      <c r="B9" s="24"/>
      <c r="C9" s="24"/>
      <c r="D9" s="9"/>
      <c r="E9" s="9" t="s">
        <v>31</v>
      </c>
      <c r="F9" s="9" t="s">
        <v>32</v>
      </c>
      <c r="G9" s="9" t="s">
        <v>31</v>
      </c>
      <c r="H9" s="9" t="s">
        <v>32</v>
      </c>
    </row>
    <row r="10" spans="1:8" ht="19.5" customHeight="1">
      <c r="A10" s="24" t="s">
        <v>47</v>
      </c>
      <c r="B10" s="24"/>
      <c r="C10" s="24"/>
      <c r="D10" s="33" t="s">
        <v>49</v>
      </c>
      <c r="E10" s="34">
        <v>0</v>
      </c>
      <c r="F10" s="34">
        <v>0</v>
      </c>
      <c r="G10" s="34">
        <v>182976</v>
      </c>
      <c r="H10" s="34">
        <f>SUM(H15+H11)</f>
        <v>737500</v>
      </c>
    </row>
    <row r="11" spans="1:8" ht="19.5" customHeight="1">
      <c r="A11" s="38"/>
      <c r="B11" s="38" t="s">
        <v>48</v>
      </c>
      <c r="C11" s="38"/>
      <c r="D11" s="39" t="s">
        <v>50</v>
      </c>
      <c r="E11" s="40">
        <v>0</v>
      </c>
      <c r="F11" s="40">
        <v>0</v>
      </c>
      <c r="G11" s="40">
        <v>182976</v>
      </c>
      <c r="H11" s="40">
        <f>SUM(H12:H14)</f>
        <v>237500</v>
      </c>
    </row>
    <row r="12" spans="1:8" ht="30.75" customHeight="1">
      <c r="A12" s="38"/>
      <c r="B12" s="38"/>
      <c r="C12" s="35">
        <v>6208</v>
      </c>
      <c r="D12" s="36" t="s">
        <v>51</v>
      </c>
      <c r="E12" s="37"/>
      <c r="F12" s="37"/>
      <c r="G12" s="37"/>
      <c r="H12" s="37">
        <v>187500</v>
      </c>
    </row>
    <row r="13" spans="1:8" ht="32.25" customHeight="1">
      <c r="A13" s="35"/>
      <c r="B13" s="35"/>
      <c r="C13" s="35">
        <v>6209</v>
      </c>
      <c r="D13" s="36" t="s">
        <v>51</v>
      </c>
      <c r="E13" s="37">
        <v>0</v>
      </c>
      <c r="F13" s="37">
        <v>0</v>
      </c>
      <c r="G13" s="37">
        <v>182976</v>
      </c>
      <c r="H13" s="37">
        <v>0</v>
      </c>
    </row>
    <row r="14" spans="1:8" ht="52.5" customHeight="1">
      <c r="A14" s="35"/>
      <c r="B14" s="35"/>
      <c r="C14" s="35">
        <v>6299</v>
      </c>
      <c r="D14" s="36" t="s">
        <v>94</v>
      </c>
      <c r="E14" s="37"/>
      <c r="F14" s="37"/>
      <c r="G14" s="37"/>
      <c r="H14" s="37">
        <v>50000</v>
      </c>
    </row>
    <row r="15" spans="1:8" ht="19.5" customHeight="1">
      <c r="A15" s="38"/>
      <c r="B15" s="38" t="s">
        <v>52</v>
      </c>
      <c r="C15" s="38"/>
      <c r="D15" s="39" t="s">
        <v>53</v>
      </c>
      <c r="E15" s="40">
        <v>0</v>
      </c>
      <c r="F15" s="40">
        <v>0</v>
      </c>
      <c r="G15" s="40">
        <v>0</v>
      </c>
      <c r="H15" s="40">
        <v>500000</v>
      </c>
    </row>
    <row r="16" spans="1:8" ht="57" customHeight="1">
      <c r="A16" s="35"/>
      <c r="B16" s="35"/>
      <c r="C16" s="35">
        <v>6208</v>
      </c>
      <c r="D16" s="36" t="s">
        <v>54</v>
      </c>
      <c r="E16" s="37">
        <v>0</v>
      </c>
      <c r="F16" s="37">
        <v>0</v>
      </c>
      <c r="G16" s="37">
        <v>0</v>
      </c>
      <c r="H16" s="37">
        <v>500000</v>
      </c>
    </row>
    <row r="17" spans="1:8" ht="26.25" customHeight="1">
      <c r="A17" s="24">
        <v>600</v>
      </c>
      <c r="B17" s="24"/>
      <c r="C17" s="24"/>
      <c r="D17" s="33" t="s">
        <v>55</v>
      </c>
      <c r="E17" s="34">
        <v>0</v>
      </c>
      <c r="F17" s="34">
        <v>0</v>
      </c>
      <c r="G17" s="34">
        <f>SUM(G19+G21)</f>
        <v>1760299</v>
      </c>
      <c r="H17" s="34">
        <v>1467299</v>
      </c>
    </row>
    <row r="18" spans="1:8" ht="30.75" customHeight="1">
      <c r="A18" s="38"/>
      <c r="B18" s="38">
        <v>60016</v>
      </c>
      <c r="C18" s="38"/>
      <c r="D18" s="39" t="s">
        <v>56</v>
      </c>
      <c r="E18" s="40">
        <v>0</v>
      </c>
      <c r="F18" s="40">
        <v>0</v>
      </c>
      <c r="G18" s="40">
        <f>SUM(G19+G21)</f>
        <v>1760299</v>
      </c>
      <c r="H18" s="40">
        <v>0</v>
      </c>
    </row>
    <row r="19" spans="1:8" ht="78" customHeight="1">
      <c r="A19" s="35"/>
      <c r="B19" s="35"/>
      <c r="C19" s="35">
        <v>6300</v>
      </c>
      <c r="D19" s="36" t="s">
        <v>57</v>
      </c>
      <c r="E19" s="37">
        <v>0</v>
      </c>
      <c r="F19" s="37">
        <v>0</v>
      </c>
      <c r="G19" s="37">
        <v>293000</v>
      </c>
      <c r="H19" s="37">
        <v>0</v>
      </c>
    </row>
    <row r="20" spans="1:8" ht="54" customHeight="1">
      <c r="A20" s="35"/>
      <c r="B20" s="35"/>
      <c r="C20" s="35">
        <v>6208</v>
      </c>
      <c r="D20" s="36" t="s">
        <v>72</v>
      </c>
      <c r="E20" s="37">
        <v>0</v>
      </c>
      <c r="F20" s="37">
        <v>0</v>
      </c>
      <c r="G20" s="37">
        <v>0</v>
      </c>
      <c r="H20" s="37">
        <v>1467299</v>
      </c>
    </row>
    <row r="21" spans="1:8" ht="54" customHeight="1">
      <c r="A21" s="35"/>
      <c r="B21" s="35"/>
      <c r="C21" s="35">
        <v>6209</v>
      </c>
      <c r="D21" s="36" t="s">
        <v>72</v>
      </c>
      <c r="E21" s="37">
        <v>0</v>
      </c>
      <c r="F21" s="37">
        <v>0</v>
      </c>
      <c r="G21" s="37">
        <v>1467299</v>
      </c>
      <c r="H21" s="37">
        <v>0</v>
      </c>
    </row>
    <row r="22" spans="1:8" ht="27.75" customHeight="1">
      <c r="A22" s="24">
        <v>700</v>
      </c>
      <c r="B22" s="24"/>
      <c r="C22" s="24"/>
      <c r="D22" s="33" t="s">
        <v>13</v>
      </c>
      <c r="E22" s="34">
        <v>0</v>
      </c>
      <c r="F22" s="34"/>
      <c r="G22" s="34">
        <v>35840</v>
      </c>
      <c r="H22" s="34">
        <v>1500</v>
      </c>
    </row>
    <row r="23" spans="1:8" ht="35.25" customHeight="1">
      <c r="A23" s="38"/>
      <c r="B23" s="38">
        <v>70005</v>
      </c>
      <c r="C23" s="38"/>
      <c r="D23" s="39" t="s">
        <v>14</v>
      </c>
      <c r="E23" s="40">
        <v>0</v>
      </c>
      <c r="F23" s="40">
        <v>0</v>
      </c>
      <c r="G23" s="40">
        <v>35840</v>
      </c>
      <c r="H23" s="40">
        <v>1500</v>
      </c>
    </row>
    <row r="24" spans="1:8" ht="40.5" customHeight="1">
      <c r="A24" s="35"/>
      <c r="B24" s="35"/>
      <c r="C24" s="35" t="s">
        <v>68</v>
      </c>
      <c r="D24" s="36" t="s">
        <v>70</v>
      </c>
      <c r="E24" s="37">
        <v>0</v>
      </c>
      <c r="F24" s="37">
        <v>0</v>
      </c>
      <c r="G24" s="37">
        <v>35840</v>
      </c>
      <c r="H24" s="37">
        <v>0</v>
      </c>
    </row>
    <row r="25" spans="1:8" ht="25.5" customHeight="1">
      <c r="A25" s="35"/>
      <c r="B25" s="35"/>
      <c r="C25" s="35" t="s">
        <v>69</v>
      </c>
      <c r="D25" s="36" t="s">
        <v>71</v>
      </c>
      <c r="E25" s="37">
        <v>0</v>
      </c>
      <c r="F25" s="37">
        <v>0</v>
      </c>
      <c r="G25" s="37">
        <v>0</v>
      </c>
      <c r="H25" s="37">
        <v>1500</v>
      </c>
    </row>
    <row r="26" spans="1:8" ht="51">
      <c r="A26" s="21">
        <v>756</v>
      </c>
      <c r="B26" s="21"/>
      <c r="C26" s="21"/>
      <c r="D26" s="13" t="s">
        <v>21</v>
      </c>
      <c r="E26" s="25">
        <f>SUM(E29+E27)</f>
        <v>21098</v>
      </c>
      <c r="F26" s="25">
        <v>0</v>
      </c>
      <c r="G26" s="25">
        <v>0</v>
      </c>
      <c r="H26" s="25">
        <v>0</v>
      </c>
    </row>
    <row r="27" spans="1:8" ht="38.25" customHeight="1">
      <c r="A27" s="22"/>
      <c r="B27" s="22">
        <v>75615</v>
      </c>
      <c r="C27" s="22"/>
      <c r="D27" s="14" t="s">
        <v>77</v>
      </c>
      <c r="E27" s="26">
        <v>5790</v>
      </c>
      <c r="F27" s="26">
        <v>0</v>
      </c>
      <c r="G27" s="26">
        <v>0</v>
      </c>
      <c r="H27" s="26">
        <v>0</v>
      </c>
    </row>
    <row r="28" spans="1:8" ht="27" customHeight="1">
      <c r="A28" s="23"/>
      <c r="B28" s="23"/>
      <c r="C28" s="23">
        <v>2680</v>
      </c>
      <c r="D28" s="15" t="s">
        <v>78</v>
      </c>
      <c r="E28" s="29">
        <v>5790</v>
      </c>
      <c r="F28" s="29">
        <v>0</v>
      </c>
      <c r="G28" s="29">
        <v>0</v>
      </c>
      <c r="H28" s="29">
        <v>0</v>
      </c>
    </row>
    <row r="29" spans="1:8" ht="38.25">
      <c r="A29" s="22"/>
      <c r="B29" s="22">
        <v>75618</v>
      </c>
      <c r="C29" s="22"/>
      <c r="D29" s="14" t="s">
        <v>22</v>
      </c>
      <c r="E29" s="26">
        <f>SUM(E30:E32)</f>
        <v>15308</v>
      </c>
      <c r="F29" s="26">
        <v>0</v>
      </c>
      <c r="G29" s="26">
        <v>0</v>
      </c>
      <c r="H29" s="26">
        <v>0</v>
      </c>
    </row>
    <row r="30" spans="1:8" ht="21.75" customHeight="1">
      <c r="A30" s="21"/>
      <c r="B30" s="21"/>
      <c r="C30" s="23" t="s">
        <v>27</v>
      </c>
      <c r="D30" s="15" t="s">
        <v>23</v>
      </c>
      <c r="E30" s="2">
        <v>823</v>
      </c>
      <c r="F30" s="2">
        <v>0</v>
      </c>
      <c r="G30" s="2">
        <v>0</v>
      </c>
      <c r="H30" s="2">
        <v>0</v>
      </c>
    </row>
    <row r="31" spans="1:8" ht="30" customHeight="1">
      <c r="A31" s="21"/>
      <c r="B31" s="21"/>
      <c r="C31" s="23" t="s">
        <v>79</v>
      </c>
      <c r="D31" s="15" t="s">
        <v>80</v>
      </c>
      <c r="E31" s="2">
        <v>14475</v>
      </c>
      <c r="F31" s="2">
        <v>0</v>
      </c>
      <c r="G31" s="2">
        <v>0</v>
      </c>
      <c r="H31" s="2">
        <v>0</v>
      </c>
    </row>
    <row r="32" spans="1:8" ht="25.5">
      <c r="A32" s="21"/>
      <c r="B32" s="21"/>
      <c r="C32" s="23" t="s">
        <v>28</v>
      </c>
      <c r="D32" s="15" t="s">
        <v>24</v>
      </c>
      <c r="E32" s="2">
        <v>10</v>
      </c>
      <c r="F32" s="2">
        <v>0</v>
      </c>
      <c r="G32" s="2">
        <v>0</v>
      </c>
      <c r="H32" s="2">
        <v>0</v>
      </c>
    </row>
    <row r="33" spans="1:8" ht="24" customHeight="1">
      <c r="A33" s="21">
        <v>801</v>
      </c>
      <c r="B33" s="21"/>
      <c r="C33" s="21"/>
      <c r="D33" s="13" t="s">
        <v>44</v>
      </c>
      <c r="E33" s="25">
        <v>0</v>
      </c>
      <c r="F33" s="25">
        <v>0</v>
      </c>
      <c r="G33" s="25">
        <v>0</v>
      </c>
      <c r="H33" s="25">
        <v>15200</v>
      </c>
    </row>
    <row r="34" spans="1:8" ht="23.25" customHeight="1">
      <c r="A34" s="22"/>
      <c r="B34" s="22">
        <v>80101</v>
      </c>
      <c r="C34" s="22"/>
      <c r="D34" s="14" t="s">
        <v>45</v>
      </c>
      <c r="E34" s="26">
        <v>0</v>
      </c>
      <c r="F34" s="26">
        <v>0</v>
      </c>
      <c r="G34" s="26">
        <v>0</v>
      </c>
      <c r="H34" s="26">
        <v>15200</v>
      </c>
    </row>
    <row r="35" spans="1:8" ht="76.5">
      <c r="A35" s="21"/>
      <c r="B35" s="21"/>
      <c r="C35" s="23">
        <v>6298</v>
      </c>
      <c r="D35" s="15" t="s">
        <v>46</v>
      </c>
      <c r="E35" s="2">
        <v>0</v>
      </c>
      <c r="F35" s="2">
        <v>0</v>
      </c>
      <c r="G35" s="2">
        <v>0</v>
      </c>
      <c r="H35" s="2">
        <v>15200</v>
      </c>
    </row>
    <row r="36" spans="1:8" ht="25.5">
      <c r="A36" s="21">
        <v>900</v>
      </c>
      <c r="B36" s="21"/>
      <c r="C36" s="21"/>
      <c r="D36" s="13" t="s">
        <v>6</v>
      </c>
      <c r="E36" s="25">
        <v>248</v>
      </c>
      <c r="F36" s="25">
        <v>0</v>
      </c>
      <c r="G36" s="25">
        <v>0</v>
      </c>
      <c r="H36" s="25">
        <v>0</v>
      </c>
    </row>
    <row r="37" spans="1:8" ht="25.5">
      <c r="A37" s="22"/>
      <c r="B37" s="22">
        <v>90020</v>
      </c>
      <c r="C37" s="22"/>
      <c r="D37" s="14" t="s">
        <v>25</v>
      </c>
      <c r="E37" s="26">
        <v>248</v>
      </c>
      <c r="F37" s="26">
        <v>0</v>
      </c>
      <c r="G37" s="26">
        <v>0</v>
      </c>
      <c r="H37" s="26">
        <v>0</v>
      </c>
    </row>
    <row r="38" spans="1:8" ht="18" customHeight="1">
      <c r="A38" s="21"/>
      <c r="B38" s="21"/>
      <c r="C38" s="23" t="s">
        <v>29</v>
      </c>
      <c r="D38" s="15" t="s">
        <v>26</v>
      </c>
      <c r="E38" s="2">
        <v>248</v>
      </c>
      <c r="F38" s="2">
        <v>0</v>
      </c>
      <c r="G38" s="2">
        <v>0</v>
      </c>
      <c r="H38" s="2">
        <v>0</v>
      </c>
    </row>
    <row r="39" spans="1:8" ht="21" customHeight="1">
      <c r="A39" s="210" t="s">
        <v>30</v>
      </c>
      <c r="B39" s="210"/>
      <c r="C39" s="210"/>
      <c r="D39" s="210"/>
      <c r="E39" s="55">
        <f>SUM(E26+E36)</f>
        <v>21346</v>
      </c>
      <c r="F39" s="55">
        <v>0</v>
      </c>
      <c r="G39" s="55">
        <f>SUM(G10+G17+G22)</f>
        <v>1979115</v>
      </c>
      <c r="H39" s="55">
        <f>SUM(H10+H17+H22+H33)</f>
        <v>2221499</v>
      </c>
    </row>
    <row r="55" spans="1:8" ht="15.75" customHeight="1">
      <c r="A55" s="204" t="s">
        <v>86</v>
      </c>
      <c r="B55" s="205"/>
      <c r="C55" s="205"/>
      <c r="D55" s="205"/>
      <c r="E55" s="205"/>
      <c r="F55" s="205"/>
      <c r="G55" s="205"/>
      <c r="H55" s="205"/>
    </row>
    <row r="56" spans="1:8" ht="15.75" customHeight="1">
      <c r="A56" s="53"/>
      <c r="B56" s="54"/>
      <c r="C56" s="205" t="s">
        <v>98</v>
      </c>
      <c r="D56" s="205"/>
      <c r="E56" s="205"/>
      <c r="F56" s="205"/>
      <c r="G56" s="205"/>
      <c r="H56" s="205"/>
    </row>
    <row r="57" spans="1:8" ht="18" customHeight="1">
      <c r="A57" s="205" t="s">
        <v>87</v>
      </c>
      <c r="B57" s="205"/>
      <c r="C57" s="205"/>
      <c r="D57" s="205"/>
      <c r="E57" s="205"/>
      <c r="F57" s="205"/>
      <c r="G57" s="205"/>
      <c r="H57" s="205"/>
    </row>
    <row r="58" spans="1:8" ht="18.75" customHeight="1">
      <c r="A58" s="202" t="s">
        <v>100</v>
      </c>
      <c r="B58" s="203"/>
      <c r="C58" s="203"/>
      <c r="D58" s="203"/>
      <c r="E58" s="203"/>
      <c r="F58" s="203"/>
      <c r="G58" s="203"/>
      <c r="H58" s="203"/>
    </row>
    <row r="59" spans="1:8" ht="21" customHeight="1">
      <c r="A59" s="51"/>
      <c r="B59" s="52"/>
      <c r="C59" s="203" t="s">
        <v>99</v>
      </c>
      <c r="D59" s="203"/>
      <c r="E59" s="203"/>
      <c r="F59" s="203"/>
      <c r="G59" s="203"/>
      <c r="H59" s="203"/>
    </row>
    <row r="60" spans="1:8" ht="34.5" customHeight="1">
      <c r="A60" s="202" t="s">
        <v>101</v>
      </c>
      <c r="B60" s="203"/>
      <c r="C60" s="203"/>
      <c r="D60" s="203"/>
      <c r="E60" s="203"/>
      <c r="F60" s="203"/>
      <c r="G60" s="203"/>
      <c r="H60" s="203"/>
    </row>
    <row r="61" spans="1:8" ht="48.75" customHeight="1">
      <c r="A61" s="202" t="s">
        <v>102</v>
      </c>
      <c r="B61" s="203"/>
      <c r="C61" s="203"/>
      <c r="D61" s="203"/>
      <c r="E61" s="203"/>
      <c r="F61" s="203"/>
      <c r="G61" s="203"/>
      <c r="H61" s="203"/>
    </row>
    <row r="62" spans="1:8" ht="12.75">
      <c r="A62" s="201"/>
      <c r="B62" s="201"/>
      <c r="C62" s="201"/>
      <c r="D62" s="201"/>
      <c r="E62" s="201"/>
      <c r="F62" s="201"/>
      <c r="G62" s="201"/>
      <c r="H62" s="201"/>
    </row>
    <row r="64" spans="5:7" ht="12.75">
      <c r="E64" s="201" t="s">
        <v>9</v>
      </c>
      <c r="F64" s="201"/>
      <c r="G64" s="201"/>
    </row>
    <row r="65" spans="5:7" ht="12.75">
      <c r="E65" s="201" t="s">
        <v>10</v>
      </c>
      <c r="F65" s="201"/>
      <c r="G65" s="201"/>
    </row>
    <row r="66" spans="5:7" ht="12.75">
      <c r="E66" s="201"/>
      <c r="F66" s="201"/>
      <c r="G66" s="201"/>
    </row>
    <row r="67" spans="5:7" ht="12.75">
      <c r="E67" s="201" t="s">
        <v>11</v>
      </c>
      <c r="F67" s="201"/>
      <c r="G67" s="201"/>
    </row>
  </sheetData>
  <sheetProtection/>
  <mergeCells count="20">
    <mergeCell ref="E65:G65"/>
    <mergeCell ref="E66:G66"/>
    <mergeCell ref="E67:G67"/>
    <mergeCell ref="F2:I2"/>
    <mergeCell ref="F3:I3"/>
    <mergeCell ref="F4:I4"/>
    <mergeCell ref="A61:H61"/>
    <mergeCell ref="A62:H62"/>
    <mergeCell ref="A55:H55"/>
    <mergeCell ref="A57:H57"/>
    <mergeCell ref="F1:I1"/>
    <mergeCell ref="E8:F8"/>
    <mergeCell ref="G8:H8"/>
    <mergeCell ref="A6:H6"/>
    <mergeCell ref="A39:D39"/>
    <mergeCell ref="E64:G64"/>
    <mergeCell ref="A58:H58"/>
    <mergeCell ref="A60:H60"/>
    <mergeCell ref="C56:H56"/>
    <mergeCell ref="C59:H5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4.28125" style="57" customWidth="1"/>
    <col min="2" max="2" width="3.8515625" style="57" customWidth="1"/>
    <col min="3" max="3" width="5.8515625" style="57" customWidth="1"/>
    <col min="4" max="4" width="4.57421875" style="57" customWidth="1"/>
    <col min="5" max="5" width="20.00390625" style="57" customWidth="1"/>
    <col min="6" max="6" width="12.140625" style="57" customWidth="1"/>
    <col min="7" max="7" width="10.7109375" style="57" customWidth="1"/>
    <col min="8" max="8" width="10.421875" style="57" customWidth="1"/>
    <col min="9" max="9" width="3.140625" style="57" customWidth="1"/>
    <col min="10" max="10" width="9.140625" style="57" customWidth="1"/>
    <col min="11" max="14" width="10.57421875" style="57" bestFit="1" customWidth="1"/>
    <col min="15" max="15" width="4.28125" style="57" customWidth="1"/>
    <col min="16" max="16384" width="9.140625" style="57" customWidth="1"/>
  </cols>
  <sheetData>
    <row r="1" spans="12:15" ht="12.75">
      <c r="L1" s="212" t="s">
        <v>156</v>
      </c>
      <c r="M1" s="212"/>
      <c r="N1" s="212"/>
      <c r="O1" s="212"/>
    </row>
    <row r="2" spans="11:15" ht="12.75">
      <c r="K2" s="212" t="s">
        <v>109</v>
      </c>
      <c r="L2" s="212"/>
      <c r="M2" s="212"/>
      <c r="N2" s="212"/>
      <c r="O2" s="117"/>
    </row>
    <row r="3" spans="12:15" ht="12.75">
      <c r="L3" s="212" t="s">
        <v>10</v>
      </c>
      <c r="M3" s="212"/>
      <c r="N3" s="212"/>
      <c r="O3" s="212"/>
    </row>
    <row r="4" spans="12:15" ht="12.75">
      <c r="L4" s="212" t="s">
        <v>155</v>
      </c>
      <c r="M4" s="212"/>
      <c r="N4" s="212"/>
      <c r="O4" s="212"/>
    </row>
    <row r="5" spans="1:15" ht="18">
      <c r="A5" s="219" t="s">
        <v>154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8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5" t="s">
        <v>153</v>
      </c>
    </row>
    <row r="7" spans="1:15" ht="12.75">
      <c r="A7" s="226" t="s">
        <v>152</v>
      </c>
      <c r="B7" s="228" t="s">
        <v>2</v>
      </c>
      <c r="C7" s="230" t="s">
        <v>151</v>
      </c>
      <c r="D7" s="230" t="s">
        <v>150</v>
      </c>
      <c r="E7" s="232" t="s">
        <v>149</v>
      </c>
      <c r="F7" s="232" t="s">
        <v>148</v>
      </c>
      <c r="G7" s="213" t="s">
        <v>147</v>
      </c>
      <c r="H7" s="214"/>
      <c r="I7" s="214"/>
      <c r="J7" s="214"/>
      <c r="K7" s="214"/>
      <c r="L7" s="214"/>
      <c r="M7" s="214"/>
      <c r="N7" s="215"/>
      <c r="O7" s="216" t="s">
        <v>146</v>
      </c>
    </row>
    <row r="8" spans="1:15" ht="12.75">
      <c r="A8" s="227"/>
      <c r="B8" s="229"/>
      <c r="C8" s="231"/>
      <c r="D8" s="231"/>
      <c r="E8" s="218"/>
      <c r="F8" s="218"/>
      <c r="G8" s="218" t="s">
        <v>145</v>
      </c>
      <c r="H8" s="218" t="s">
        <v>144</v>
      </c>
      <c r="I8" s="218"/>
      <c r="J8" s="218"/>
      <c r="K8" s="218"/>
      <c r="L8" s="218" t="s">
        <v>143</v>
      </c>
      <c r="M8" s="218" t="s">
        <v>142</v>
      </c>
      <c r="N8" s="223" t="s">
        <v>141</v>
      </c>
      <c r="O8" s="217"/>
    </row>
    <row r="9" spans="1:15" ht="12.75">
      <c r="A9" s="227"/>
      <c r="B9" s="229"/>
      <c r="C9" s="231"/>
      <c r="D9" s="231"/>
      <c r="E9" s="218"/>
      <c r="F9" s="218"/>
      <c r="G9" s="218"/>
      <c r="H9" s="218" t="s">
        <v>140</v>
      </c>
      <c r="I9" s="218" t="s">
        <v>139</v>
      </c>
      <c r="J9" s="218" t="s">
        <v>138</v>
      </c>
      <c r="K9" s="218" t="s">
        <v>137</v>
      </c>
      <c r="L9" s="218"/>
      <c r="M9" s="218"/>
      <c r="N9" s="224"/>
      <c r="O9" s="217"/>
    </row>
    <row r="10" spans="1:15" ht="12.75">
      <c r="A10" s="227"/>
      <c r="B10" s="229"/>
      <c r="C10" s="231"/>
      <c r="D10" s="231"/>
      <c r="E10" s="218"/>
      <c r="F10" s="218"/>
      <c r="G10" s="218"/>
      <c r="H10" s="218"/>
      <c r="I10" s="218"/>
      <c r="J10" s="218"/>
      <c r="K10" s="218"/>
      <c r="L10" s="218"/>
      <c r="M10" s="218"/>
      <c r="N10" s="224"/>
      <c r="O10" s="217"/>
    </row>
    <row r="11" spans="1:15" ht="150" customHeight="1">
      <c r="A11" s="227"/>
      <c r="B11" s="229"/>
      <c r="C11" s="231"/>
      <c r="D11" s="231"/>
      <c r="E11" s="218"/>
      <c r="F11" s="218"/>
      <c r="G11" s="218"/>
      <c r="H11" s="218"/>
      <c r="I11" s="218"/>
      <c r="J11" s="218"/>
      <c r="K11" s="218"/>
      <c r="L11" s="218"/>
      <c r="M11" s="218"/>
      <c r="N11" s="225"/>
      <c r="O11" s="217"/>
    </row>
    <row r="12" spans="1:15" ht="12.75">
      <c r="A12" s="114">
        <v>1</v>
      </c>
      <c r="B12" s="113">
        <v>2</v>
      </c>
      <c r="C12" s="112">
        <v>3</v>
      </c>
      <c r="D12" s="112">
        <v>4</v>
      </c>
      <c r="E12" s="112">
        <v>5</v>
      </c>
      <c r="F12" s="112">
        <v>6</v>
      </c>
      <c r="G12" s="112">
        <v>7</v>
      </c>
      <c r="H12" s="112">
        <v>8</v>
      </c>
      <c r="I12" s="112">
        <v>9</v>
      </c>
      <c r="J12" s="112">
        <v>10</v>
      </c>
      <c r="K12" s="112">
        <v>11</v>
      </c>
      <c r="L12" s="112">
        <v>12</v>
      </c>
      <c r="M12" s="112">
        <v>13</v>
      </c>
      <c r="N12" s="111">
        <v>14</v>
      </c>
      <c r="O12" s="110">
        <v>15</v>
      </c>
    </row>
    <row r="13" spans="1:15" ht="76.5" customHeight="1">
      <c r="A13" s="81" t="s">
        <v>136</v>
      </c>
      <c r="B13" s="84">
        <v>600</v>
      </c>
      <c r="C13" s="83">
        <v>60016</v>
      </c>
      <c r="D13" s="72">
        <v>6050</v>
      </c>
      <c r="E13" s="73" t="s">
        <v>135</v>
      </c>
      <c r="F13" s="109">
        <v>1203219</v>
      </c>
      <c r="G13" s="70">
        <v>650000</v>
      </c>
      <c r="H13" s="108">
        <v>357000</v>
      </c>
      <c r="I13" s="106"/>
      <c r="J13" s="107">
        <v>293000</v>
      </c>
      <c r="K13" s="106"/>
      <c r="L13" s="105">
        <v>553219</v>
      </c>
      <c r="M13" s="105"/>
      <c r="N13" s="105"/>
      <c r="O13" s="68" t="s">
        <v>117</v>
      </c>
    </row>
    <row r="14" spans="1:15" ht="78.75">
      <c r="A14" s="74" t="s">
        <v>134</v>
      </c>
      <c r="B14" s="84">
        <v>600</v>
      </c>
      <c r="C14" s="83">
        <v>60016</v>
      </c>
      <c r="D14" s="72">
        <v>6050</v>
      </c>
      <c r="E14" s="100" t="s">
        <v>133</v>
      </c>
      <c r="F14" s="101">
        <v>54880</v>
      </c>
      <c r="G14" s="101">
        <v>4880</v>
      </c>
      <c r="H14" s="101">
        <v>4880</v>
      </c>
      <c r="I14" s="104"/>
      <c r="J14" s="103"/>
      <c r="K14" s="102"/>
      <c r="L14" s="101">
        <v>50000</v>
      </c>
      <c r="M14" s="101"/>
      <c r="N14" s="69"/>
      <c r="O14" s="68" t="s">
        <v>117</v>
      </c>
    </row>
    <row r="15" spans="1:15" ht="96" customHeight="1">
      <c r="A15" s="74" t="s">
        <v>132</v>
      </c>
      <c r="B15" s="84">
        <v>600</v>
      </c>
      <c r="C15" s="83">
        <v>60016</v>
      </c>
      <c r="D15" s="72">
        <v>6050</v>
      </c>
      <c r="E15" s="100" t="s">
        <v>304</v>
      </c>
      <c r="F15" s="69">
        <v>1210068</v>
      </c>
      <c r="G15" s="69">
        <v>19300</v>
      </c>
      <c r="H15" s="69">
        <v>19300</v>
      </c>
      <c r="I15" s="72"/>
      <c r="J15" s="71"/>
      <c r="K15" s="70"/>
      <c r="L15" s="200" t="s">
        <v>303</v>
      </c>
      <c r="M15" s="69"/>
      <c r="N15" s="200" t="s">
        <v>302</v>
      </c>
      <c r="O15" s="68"/>
    </row>
    <row r="16" spans="1:15" ht="150" customHeight="1" thickBot="1">
      <c r="A16" s="89" t="s">
        <v>131</v>
      </c>
      <c r="B16" s="84">
        <v>600</v>
      </c>
      <c r="C16" s="83">
        <v>60016</v>
      </c>
      <c r="D16" s="99" t="s">
        <v>130</v>
      </c>
      <c r="E16" s="88" t="s">
        <v>129</v>
      </c>
      <c r="F16" s="82">
        <v>7370780</v>
      </c>
      <c r="G16" s="98">
        <v>2061248</v>
      </c>
      <c r="H16" s="97">
        <v>593949</v>
      </c>
      <c r="I16" s="96"/>
      <c r="J16" s="95"/>
      <c r="K16" s="94">
        <v>1467299</v>
      </c>
      <c r="L16" s="93">
        <v>2907823</v>
      </c>
      <c r="M16" s="82">
        <v>2401709</v>
      </c>
      <c r="N16" s="69">
        <v>0</v>
      </c>
      <c r="O16" s="68" t="s">
        <v>117</v>
      </c>
    </row>
    <row r="17" spans="1:15" ht="34.5" thickBot="1">
      <c r="A17" s="92"/>
      <c r="B17" s="84"/>
      <c r="C17" s="83"/>
      <c r="D17" s="72"/>
      <c r="E17" s="88" t="s">
        <v>128</v>
      </c>
      <c r="F17" s="69">
        <v>1238662</v>
      </c>
      <c r="G17" s="87">
        <v>800000</v>
      </c>
      <c r="H17" s="86">
        <v>232295</v>
      </c>
      <c r="I17" s="85"/>
      <c r="J17" s="71"/>
      <c r="K17" s="90">
        <v>567705</v>
      </c>
      <c r="L17" s="69">
        <v>326922</v>
      </c>
      <c r="M17" s="69">
        <v>111740</v>
      </c>
      <c r="N17" s="69"/>
      <c r="O17" s="68"/>
    </row>
    <row r="18" spans="1:15" ht="23.25" thickBot="1">
      <c r="A18" s="81"/>
      <c r="B18" s="84"/>
      <c r="C18" s="83"/>
      <c r="D18" s="72"/>
      <c r="E18" s="88" t="s">
        <v>127</v>
      </c>
      <c r="F18" s="69">
        <v>3699190</v>
      </c>
      <c r="G18" s="69"/>
      <c r="H18" s="91"/>
      <c r="I18" s="72"/>
      <c r="J18" s="71"/>
      <c r="K18" s="70"/>
      <c r="L18" s="69">
        <v>2580901</v>
      </c>
      <c r="M18" s="69">
        <v>1118289</v>
      </c>
      <c r="N18" s="69"/>
      <c r="O18" s="68"/>
    </row>
    <row r="19" spans="1:15" ht="23.25" thickBot="1">
      <c r="A19" s="89"/>
      <c r="B19" s="84"/>
      <c r="C19" s="83"/>
      <c r="D19" s="72"/>
      <c r="E19" s="88" t="s">
        <v>126</v>
      </c>
      <c r="F19" s="69">
        <v>2421680</v>
      </c>
      <c r="G19" s="87">
        <v>1250000</v>
      </c>
      <c r="H19" s="86">
        <v>350406</v>
      </c>
      <c r="I19" s="85"/>
      <c r="J19" s="71"/>
      <c r="K19" s="90">
        <v>899594</v>
      </c>
      <c r="L19" s="69"/>
      <c r="M19" s="69">
        <v>1171680</v>
      </c>
      <c r="N19" s="69"/>
      <c r="O19" s="68"/>
    </row>
    <row r="20" spans="1:15" ht="23.25" thickBot="1">
      <c r="A20" s="89"/>
      <c r="B20" s="84"/>
      <c r="C20" s="83"/>
      <c r="D20" s="72"/>
      <c r="E20" s="88" t="s">
        <v>125</v>
      </c>
      <c r="F20" s="69">
        <v>11248</v>
      </c>
      <c r="G20" s="87">
        <v>11248</v>
      </c>
      <c r="H20" s="86">
        <v>11248</v>
      </c>
      <c r="I20" s="85"/>
      <c r="J20" s="71"/>
      <c r="K20" s="70"/>
      <c r="L20" s="69"/>
      <c r="M20" s="69"/>
      <c r="N20" s="69"/>
      <c r="O20" s="68"/>
    </row>
    <row r="21" spans="1:15" ht="45">
      <c r="A21" s="81" t="s">
        <v>124</v>
      </c>
      <c r="B21" s="84">
        <v>600</v>
      </c>
      <c r="C21" s="83">
        <v>60016</v>
      </c>
      <c r="D21" s="72">
        <v>6050</v>
      </c>
      <c r="E21" s="71" t="s">
        <v>56</v>
      </c>
      <c r="F21" s="69">
        <f>SUM(F13+F14+F16)</f>
        <v>8628879</v>
      </c>
      <c r="G21" s="69">
        <f>SUM(G13+G14+G16)</f>
        <v>2716128</v>
      </c>
      <c r="H21" s="82">
        <f>SUM(H13+H14+H16)</f>
        <v>955829</v>
      </c>
      <c r="I21" s="72"/>
      <c r="J21" s="78"/>
      <c r="K21" s="69">
        <v>1467299</v>
      </c>
      <c r="L21" s="69">
        <f>SUM(L13+L14+L16)</f>
        <v>3511042</v>
      </c>
      <c r="M21" s="69">
        <f>SUM(M13+M14+M16)</f>
        <v>2401709</v>
      </c>
      <c r="N21" s="69">
        <f>SUM(N13+N14+N16)</f>
        <v>0</v>
      </c>
      <c r="O21" s="68" t="s">
        <v>117</v>
      </c>
    </row>
    <row r="22" spans="1:15" ht="112.5">
      <c r="A22" s="81" t="s">
        <v>123</v>
      </c>
      <c r="B22" s="80">
        <v>700</v>
      </c>
      <c r="C22" s="79">
        <v>70005</v>
      </c>
      <c r="D22" s="79">
        <v>6050</v>
      </c>
      <c r="E22" s="71" t="s">
        <v>122</v>
      </c>
      <c r="F22" s="69">
        <v>1280000</v>
      </c>
      <c r="G22" s="69">
        <v>110000</v>
      </c>
      <c r="H22" s="69">
        <v>110000</v>
      </c>
      <c r="I22" s="72"/>
      <c r="J22" s="71"/>
      <c r="K22" s="70"/>
      <c r="L22" s="69">
        <v>440000</v>
      </c>
      <c r="M22" s="69">
        <v>520000</v>
      </c>
      <c r="N22" s="69">
        <v>210000</v>
      </c>
      <c r="O22" s="68" t="s">
        <v>117</v>
      </c>
    </row>
    <row r="23" spans="1:15" ht="78.75">
      <c r="A23" s="81" t="s">
        <v>121</v>
      </c>
      <c r="B23" s="80">
        <v>801</v>
      </c>
      <c r="C23" s="79">
        <v>80101</v>
      </c>
      <c r="D23" s="79">
        <v>6050</v>
      </c>
      <c r="E23" s="71" t="s">
        <v>120</v>
      </c>
      <c r="F23" s="69">
        <v>3494000</v>
      </c>
      <c r="G23" s="69">
        <v>12200</v>
      </c>
      <c r="H23" s="69">
        <v>12200</v>
      </c>
      <c r="I23" s="70"/>
      <c r="J23" s="78"/>
      <c r="K23" s="70"/>
      <c r="L23" s="77">
        <v>1200000</v>
      </c>
      <c r="M23" s="77">
        <v>1000000</v>
      </c>
      <c r="N23" s="77">
        <v>1281800</v>
      </c>
      <c r="O23" s="68" t="s">
        <v>117</v>
      </c>
    </row>
    <row r="24" spans="1:15" ht="90">
      <c r="A24" s="76" t="s">
        <v>119</v>
      </c>
      <c r="B24" s="75">
        <v>921</v>
      </c>
      <c r="C24" s="74">
        <v>92109</v>
      </c>
      <c r="D24" s="74">
        <v>6050</v>
      </c>
      <c r="E24" s="73" t="s">
        <v>118</v>
      </c>
      <c r="F24" s="69">
        <v>2683000</v>
      </c>
      <c r="G24" s="69">
        <v>30500</v>
      </c>
      <c r="H24" s="69">
        <v>30500</v>
      </c>
      <c r="I24" s="72"/>
      <c r="J24" s="71"/>
      <c r="K24" s="70"/>
      <c r="L24" s="69"/>
      <c r="M24" s="69">
        <v>1099500</v>
      </c>
      <c r="N24" s="69">
        <v>1553000</v>
      </c>
      <c r="O24" s="68" t="s">
        <v>117</v>
      </c>
    </row>
    <row r="25" spans="1:15" ht="19.5" customHeight="1" thickBot="1">
      <c r="A25" s="220" t="s">
        <v>116</v>
      </c>
      <c r="B25" s="221"/>
      <c r="C25" s="221"/>
      <c r="D25" s="221"/>
      <c r="E25" s="222"/>
      <c r="F25" s="67">
        <f aca="true" t="shared" si="0" ref="F25:K25">SUM(F13+F14+F16+F22+F23+F24+F15)</f>
        <v>17295947</v>
      </c>
      <c r="G25" s="67">
        <f t="shared" si="0"/>
        <v>2888128</v>
      </c>
      <c r="H25" s="67">
        <f t="shared" si="0"/>
        <v>1127829</v>
      </c>
      <c r="I25" s="67">
        <f t="shared" si="0"/>
        <v>0</v>
      </c>
      <c r="J25" s="67">
        <f t="shared" si="0"/>
        <v>293000</v>
      </c>
      <c r="K25" s="67">
        <f t="shared" si="0"/>
        <v>1467299</v>
      </c>
      <c r="L25" s="67">
        <v>5576968</v>
      </c>
      <c r="M25" s="67">
        <f>SUM(M13+M14+M16+M22+M23+M24+M15)</f>
        <v>5021209</v>
      </c>
      <c r="N25" s="67">
        <v>3809642</v>
      </c>
      <c r="O25" s="66" t="s">
        <v>115</v>
      </c>
    </row>
    <row r="26" spans="1:15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5"/>
      <c r="L26" s="64"/>
      <c r="M26" s="64"/>
      <c r="N26" s="64"/>
      <c r="O26" s="64"/>
    </row>
    <row r="27" spans="1:15" ht="12.75">
      <c r="A27" s="63" t="s">
        <v>114</v>
      </c>
      <c r="B27" s="62"/>
      <c r="C27" s="62"/>
      <c r="D27" s="62"/>
      <c r="E27" s="62"/>
      <c r="F27" s="62"/>
      <c r="G27" s="62"/>
      <c r="H27" s="62"/>
      <c r="I27" s="58"/>
      <c r="J27" s="58"/>
      <c r="K27" s="61"/>
      <c r="L27" s="58"/>
      <c r="M27" s="58"/>
      <c r="N27" s="58"/>
      <c r="O27" s="58"/>
    </row>
    <row r="28" spans="1:15" ht="12.75">
      <c r="A28" s="63" t="s">
        <v>113</v>
      </c>
      <c r="B28" s="62"/>
      <c r="C28" s="62"/>
      <c r="D28" s="62"/>
      <c r="E28" s="62"/>
      <c r="F28" s="62"/>
      <c r="G28" s="62"/>
      <c r="H28" s="62"/>
      <c r="I28" s="58"/>
      <c r="J28" s="58"/>
      <c r="K28" s="61"/>
      <c r="L28" s="58"/>
      <c r="M28" s="58"/>
      <c r="N28" s="58"/>
      <c r="O28" s="58"/>
    </row>
    <row r="29" spans="1:15" ht="12.75">
      <c r="A29" s="63" t="s">
        <v>112</v>
      </c>
      <c r="B29" s="62"/>
      <c r="C29" s="62"/>
      <c r="D29" s="62"/>
      <c r="E29" s="62"/>
      <c r="F29" s="62"/>
      <c r="G29" s="62"/>
      <c r="H29" s="62"/>
      <c r="I29" s="58"/>
      <c r="J29" s="58"/>
      <c r="K29" s="61"/>
      <c r="L29" s="58"/>
      <c r="M29" s="58"/>
      <c r="N29" s="58"/>
      <c r="O29" s="58"/>
    </row>
    <row r="30" spans="1:15" ht="12.75">
      <c r="A30" s="63"/>
      <c r="B30" s="62"/>
      <c r="C30" s="62"/>
      <c r="D30" s="62"/>
      <c r="E30" s="62"/>
      <c r="F30" s="62"/>
      <c r="G30" s="62"/>
      <c r="H30" s="62"/>
      <c r="I30" s="58"/>
      <c r="J30" s="58"/>
      <c r="K30" s="61"/>
      <c r="L30" s="212" t="s">
        <v>9</v>
      </c>
      <c r="M30" s="212"/>
      <c r="N30" s="58"/>
      <c r="O30" s="58"/>
    </row>
    <row r="31" spans="1:15" ht="12.75">
      <c r="A31" s="62"/>
      <c r="B31" s="62"/>
      <c r="C31" s="62"/>
      <c r="D31" s="62"/>
      <c r="E31" s="62"/>
      <c r="F31" s="62"/>
      <c r="G31" s="62"/>
      <c r="H31" s="62"/>
      <c r="I31" s="58"/>
      <c r="J31" s="58"/>
      <c r="K31" s="61"/>
      <c r="L31" s="212" t="s">
        <v>10</v>
      </c>
      <c r="M31" s="212"/>
      <c r="N31" s="58"/>
      <c r="O31" s="58"/>
    </row>
    <row r="32" spans="1:15" ht="12.75">
      <c r="A32" s="62"/>
      <c r="B32" s="62"/>
      <c r="C32" s="62"/>
      <c r="D32" s="62"/>
      <c r="E32" s="62"/>
      <c r="F32" s="62"/>
      <c r="G32" s="62"/>
      <c r="H32" s="62"/>
      <c r="I32" s="58"/>
      <c r="J32" s="58"/>
      <c r="K32" s="61"/>
      <c r="N32" s="58"/>
      <c r="O32" s="58"/>
    </row>
    <row r="33" spans="1:15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61"/>
      <c r="L33" s="212" t="s">
        <v>111</v>
      </c>
      <c r="M33" s="212"/>
      <c r="N33" s="59"/>
      <c r="O33" s="58"/>
    </row>
  </sheetData>
  <sheetProtection/>
  <mergeCells count="29">
    <mergeCell ref="A25:E25"/>
    <mergeCell ref="L30:M30"/>
    <mergeCell ref="L31:M31"/>
    <mergeCell ref="N8:N11"/>
    <mergeCell ref="A7:A11"/>
    <mergeCell ref="B7:B11"/>
    <mergeCell ref="C7:C11"/>
    <mergeCell ref="D7:D11"/>
    <mergeCell ref="E7:E11"/>
    <mergeCell ref="F7:F11"/>
    <mergeCell ref="L4:M4"/>
    <mergeCell ref="L33:M33"/>
    <mergeCell ref="H8:K8"/>
    <mergeCell ref="L8:L11"/>
    <mergeCell ref="M8:M11"/>
    <mergeCell ref="H9:H11"/>
    <mergeCell ref="I9:I11"/>
    <mergeCell ref="J9:J11"/>
    <mergeCell ref="K9:K11"/>
    <mergeCell ref="N4:O4"/>
    <mergeCell ref="G7:N7"/>
    <mergeCell ref="O7:O11"/>
    <mergeCell ref="G8:G11"/>
    <mergeCell ref="A5:O5"/>
    <mergeCell ref="L1:M1"/>
    <mergeCell ref="N1:O1"/>
    <mergeCell ref="L3:M3"/>
    <mergeCell ref="N3:O3"/>
    <mergeCell ref="K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8515625" style="57" customWidth="1"/>
    <col min="2" max="2" width="5.00390625" style="57" customWidth="1"/>
    <col min="3" max="4" width="6.57421875" style="57" customWidth="1"/>
    <col min="5" max="5" width="25.57421875" style="57" customWidth="1"/>
    <col min="6" max="6" width="15.28125" style="57" customWidth="1"/>
    <col min="7" max="7" width="16.7109375" style="57" customWidth="1"/>
    <col min="8" max="8" width="15.7109375" style="57" customWidth="1"/>
    <col min="9" max="9" width="4.57421875" style="57" customWidth="1"/>
    <col min="10" max="11" width="13.421875" style="57" bestFit="1" customWidth="1"/>
    <col min="12" max="12" width="4.57421875" style="57" customWidth="1"/>
    <col min="13" max="16384" width="9.140625" style="57" customWidth="1"/>
  </cols>
  <sheetData>
    <row r="1" spans="10:12" ht="12.75">
      <c r="J1" s="212" t="s">
        <v>184</v>
      </c>
      <c r="K1" s="212"/>
      <c r="L1" s="212"/>
    </row>
    <row r="2" spans="10:12" ht="12.75">
      <c r="J2" s="212" t="s">
        <v>109</v>
      </c>
      <c r="K2" s="212"/>
      <c r="L2" s="212"/>
    </row>
    <row r="3" spans="10:12" ht="12.75">
      <c r="J3" s="212" t="s">
        <v>10</v>
      </c>
      <c r="K3" s="212"/>
      <c r="L3" s="212"/>
    </row>
    <row r="4" spans="10:12" ht="12.75">
      <c r="J4" s="233" t="s">
        <v>183</v>
      </c>
      <c r="K4" s="233"/>
      <c r="L4" s="233"/>
    </row>
    <row r="5" spans="1:12" ht="18">
      <c r="A5" s="219" t="s">
        <v>182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234" t="s">
        <v>152</v>
      </c>
      <c r="B6" s="234" t="s">
        <v>2</v>
      </c>
      <c r="C6" s="234" t="s">
        <v>151</v>
      </c>
      <c r="D6" s="234" t="s">
        <v>150</v>
      </c>
      <c r="E6" s="235" t="s">
        <v>181</v>
      </c>
      <c r="F6" s="235" t="s">
        <v>148</v>
      </c>
      <c r="G6" s="235" t="s">
        <v>147</v>
      </c>
      <c r="H6" s="235"/>
      <c r="I6" s="235"/>
      <c r="J6" s="235"/>
      <c r="K6" s="235"/>
      <c r="L6" s="218" t="s">
        <v>146</v>
      </c>
    </row>
    <row r="7" spans="1:12" ht="12.75">
      <c r="A7" s="234"/>
      <c r="B7" s="234"/>
      <c r="C7" s="234"/>
      <c r="D7" s="234"/>
      <c r="E7" s="235"/>
      <c r="F7" s="235"/>
      <c r="G7" s="235" t="s">
        <v>180</v>
      </c>
      <c r="H7" s="235" t="s">
        <v>144</v>
      </c>
      <c r="I7" s="235"/>
      <c r="J7" s="235"/>
      <c r="K7" s="235"/>
      <c r="L7" s="218"/>
    </row>
    <row r="8" spans="1:12" ht="12.75">
      <c r="A8" s="234"/>
      <c r="B8" s="234"/>
      <c r="C8" s="234"/>
      <c r="D8" s="234"/>
      <c r="E8" s="235"/>
      <c r="F8" s="235"/>
      <c r="G8" s="235"/>
      <c r="H8" s="235" t="s">
        <v>140</v>
      </c>
      <c r="I8" s="235" t="s">
        <v>139</v>
      </c>
      <c r="J8" s="235" t="s">
        <v>179</v>
      </c>
      <c r="K8" s="235" t="s">
        <v>137</v>
      </c>
      <c r="L8" s="218"/>
    </row>
    <row r="9" spans="1:12" ht="12.75">
      <c r="A9" s="234"/>
      <c r="B9" s="234"/>
      <c r="C9" s="234"/>
      <c r="D9" s="234"/>
      <c r="E9" s="235"/>
      <c r="F9" s="235"/>
      <c r="G9" s="235"/>
      <c r="H9" s="235"/>
      <c r="I9" s="235"/>
      <c r="J9" s="235"/>
      <c r="K9" s="235"/>
      <c r="L9" s="218"/>
    </row>
    <row r="10" spans="1:12" ht="12.75">
      <c r="A10" s="234"/>
      <c r="B10" s="234"/>
      <c r="C10" s="234"/>
      <c r="D10" s="234"/>
      <c r="E10" s="235"/>
      <c r="F10" s="235"/>
      <c r="G10" s="235"/>
      <c r="H10" s="235"/>
      <c r="I10" s="235"/>
      <c r="J10" s="235"/>
      <c r="K10" s="235"/>
      <c r="L10" s="218"/>
    </row>
    <row r="11" spans="1:12" ht="12.75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2">
        <v>12</v>
      </c>
    </row>
    <row r="12" spans="1:12" ht="26.25" customHeight="1">
      <c r="A12" s="137" t="s">
        <v>136</v>
      </c>
      <c r="B12" s="137" t="s">
        <v>47</v>
      </c>
      <c r="C12" s="137" t="s">
        <v>48</v>
      </c>
      <c r="D12" s="137"/>
      <c r="E12" s="139" t="s">
        <v>178</v>
      </c>
      <c r="F12" s="136">
        <f>SUM(F13:F14)</f>
        <v>245476</v>
      </c>
      <c r="G12" s="136">
        <f>SUM(G13:G14)</f>
        <v>245476</v>
      </c>
      <c r="H12" s="136">
        <v>62500</v>
      </c>
      <c r="I12" s="136"/>
      <c r="J12" s="136"/>
      <c r="K12" s="136">
        <v>182976</v>
      </c>
      <c r="L12" s="126" t="s">
        <v>117</v>
      </c>
    </row>
    <row r="13" spans="1:12" ht="140.25">
      <c r="A13" s="112"/>
      <c r="B13" s="112"/>
      <c r="C13" s="112"/>
      <c r="D13" s="137">
        <v>6058</v>
      </c>
      <c r="E13" s="126" t="s">
        <v>177</v>
      </c>
      <c r="F13" s="136">
        <v>182976</v>
      </c>
      <c r="G13" s="136">
        <v>182976</v>
      </c>
      <c r="H13" s="136"/>
      <c r="I13" s="136"/>
      <c r="J13" s="136"/>
      <c r="K13" s="136">
        <v>182976</v>
      </c>
      <c r="L13" s="112"/>
    </row>
    <row r="14" spans="1:12" ht="153">
      <c r="A14" s="112"/>
      <c r="B14" s="112"/>
      <c r="C14" s="112"/>
      <c r="D14" s="137">
        <v>6059</v>
      </c>
      <c r="E14" s="126" t="s">
        <v>176</v>
      </c>
      <c r="F14" s="136">
        <v>62500</v>
      </c>
      <c r="G14" s="136">
        <v>62500</v>
      </c>
      <c r="H14" s="136">
        <v>62500</v>
      </c>
      <c r="I14" s="136"/>
      <c r="J14" s="136"/>
      <c r="K14" s="136">
        <v>0</v>
      </c>
      <c r="L14" s="112"/>
    </row>
    <row r="15" spans="1:12" ht="153">
      <c r="A15" s="138" t="s">
        <v>134</v>
      </c>
      <c r="B15" s="137" t="s">
        <v>47</v>
      </c>
      <c r="C15" s="137" t="s">
        <v>52</v>
      </c>
      <c r="D15" s="137">
        <v>6050</v>
      </c>
      <c r="E15" s="126" t="s">
        <v>175</v>
      </c>
      <c r="F15" s="136">
        <v>200000</v>
      </c>
      <c r="G15" s="136">
        <v>200000</v>
      </c>
      <c r="H15" s="136">
        <v>200000</v>
      </c>
      <c r="I15" s="136"/>
      <c r="J15" s="136"/>
      <c r="K15" s="136"/>
      <c r="L15" s="112"/>
    </row>
    <row r="16" spans="1:12" ht="79.5" customHeight="1">
      <c r="A16" s="131" t="s">
        <v>132</v>
      </c>
      <c r="B16" s="133">
        <v>600</v>
      </c>
      <c r="C16" s="133">
        <v>60016</v>
      </c>
      <c r="D16" s="130">
        <v>6050</v>
      </c>
      <c r="E16" s="134" t="s">
        <v>174</v>
      </c>
      <c r="F16" s="125">
        <v>47580</v>
      </c>
      <c r="G16" s="125">
        <v>47580</v>
      </c>
      <c r="H16" s="125">
        <v>47580</v>
      </c>
      <c r="I16" s="129"/>
      <c r="J16" s="135"/>
      <c r="K16" s="127"/>
      <c r="L16" s="126" t="s">
        <v>117</v>
      </c>
    </row>
    <row r="17" spans="1:12" ht="38.25">
      <c r="A17" s="131" t="s">
        <v>131</v>
      </c>
      <c r="B17" s="133">
        <v>600</v>
      </c>
      <c r="C17" s="133">
        <v>60016</v>
      </c>
      <c r="D17" s="130">
        <v>6060</v>
      </c>
      <c r="E17" s="134" t="s">
        <v>173</v>
      </c>
      <c r="F17" s="125">
        <v>20000</v>
      </c>
      <c r="G17" s="125">
        <v>20000</v>
      </c>
      <c r="H17" s="125">
        <v>20000</v>
      </c>
      <c r="I17" s="129"/>
      <c r="J17" s="135"/>
      <c r="K17" s="127"/>
      <c r="L17" s="126"/>
    </row>
    <row r="18" spans="1:12" ht="76.5">
      <c r="A18" s="131" t="s">
        <v>124</v>
      </c>
      <c r="B18" s="133">
        <v>700</v>
      </c>
      <c r="C18" s="133">
        <v>70005</v>
      </c>
      <c r="D18" s="130">
        <v>6060</v>
      </c>
      <c r="E18" s="134" t="s">
        <v>172</v>
      </c>
      <c r="F18" s="125">
        <v>18200</v>
      </c>
      <c r="G18" s="125">
        <v>18200</v>
      </c>
      <c r="H18" s="125">
        <v>18200</v>
      </c>
      <c r="I18" s="129"/>
      <c r="J18" s="135"/>
      <c r="K18" s="127"/>
      <c r="L18" s="126"/>
    </row>
    <row r="19" spans="1:12" ht="53.25" customHeight="1">
      <c r="A19" s="131" t="s">
        <v>123</v>
      </c>
      <c r="B19" s="133">
        <v>700</v>
      </c>
      <c r="C19" s="133">
        <v>70095</v>
      </c>
      <c r="D19" s="130">
        <v>6060</v>
      </c>
      <c r="E19" s="134" t="s">
        <v>62</v>
      </c>
      <c r="F19" s="125">
        <v>400000</v>
      </c>
      <c r="G19" s="125">
        <v>400000</v>
      </c>
      <c r="H19" s="125">
        <v>400000</v>
      </c>
      <c r="I19" s="129"/>
      <c r="J19" s="135"/>
      <c r="K19" s="127"/>
      <c r="L19" s="126"/>
    </row>
    <row r="20" spans="1:12" ht="53.25" customHeight="1">
      <c r="A20" s="131" t="s">
        <v>121</v>
      </c>
      <c r="B20" s="133">
        <v>750</v>
      </c>
      <c r="C20" s="133">
        <v>75022</v>
      </c>
      <c r="D20" s="130">
        <v>6050</v>
      </c>
      <c r="E20" s="134" t="s">
        <v>82</v>
      </c>
      <c r="F20" s="125">
        <v>170000</v>
      </c>
      <c r="G20" s="125">
        <v>170000</v>
      </c>
      <c r="H20" s="125">
        <v>170000</v>
      </c>
      <c r="I20" s="129"/>
      <c r="J20" s="135"/>
      <c r="K20" s="127"/>
      <c r="L20" s="126"/>
    </row>
    <row r="21" spans="1:12" ht="51">
      <c r="A21" s="131" t="s">
        <v>119</v>
      </c>
      <c r="B21" s="133">
        <v>750</v>
      </c>
      <c r="C21" s="133">
        <v>75023</v>
      </c>
      <c r="D21" s="130">
        <v>6060</v>
      </c>
      <c r="E21" s="134" t="s">
        <v>171</v>
      </c>
      <c r="F21" s="125">
        <v>25000</v>
      </c>
      <c r="G21" s="125">
        <v>25000</v>
      </c>
      <c r="H21" s="125">
        <v>25000</v>
      </c>
      <c r="I21" s="129"/>
      <c r="J21" s="135"/>
      <c r="K21" s="127"/>
      <c r="L21" s="126"/>
    </row>
    <row r="22" spans="1:12" ht="12.75">
      <c r="A22" s="131" t="s">
        <v>170</v>
      </c>
      <c r="B22" s="133">
        <v>801</v>
      </c>
      <c r="C22" s="133">
        <v>80104</v>
      </c>
      <c r="D22" s="130"/>
      <c r="E22" s="134" t="s">
        <v>75</v>
      </c>
      <c r="F22" s="125">
        <v>474182</v>
      </c>
      <c r="G22" s="125">
        <v>474182</v>
      </c>
      <c r="H22" s="125">
        <v>374182</v>
      </c>
      <c r="I22" s="129"/>
      <c r="J22" s="128">
        <v>100000</v>
      </c>
      <c r="K22" s="127"/>
      <c r="L22" s="126"/>
    </row>
    <row r="23" spans="1:12" ht="63.75">
      <c r="A23" s="131"/>
      <c r="B23" s="133"/>
      <c r="C23" s="133"/>
      <c r="D23" s="130">
        <v>6050</v>
      </c>
      <c r="E23" s="126" t="s">
        <v>169</v>
      </c>
      <c r="F23" s="125">
        <v>474182</v>
      </c>
      <c r="G23" s="125">
        <v>474182</v>
      </c>
      <c r="H23" s="125">
        <v>374182</v>
      </c>
      <c r="I23" s="129"/>
      <c r="J23" s="128" t="s">
        <v>168</v>
      </c>
      <c r="K23" s="127"/>
      <c r="L23" s="126"/>
    </row>
    <row r="24" spans="1:12" ht="76.5">
      <c r="A24" s="131" t="s">
        <v>167</v>
      </c>
      <c r="B24" s="133">
        <v>900</v>
      </c>
      <c r="C24" s="133">
        <v>90095</v>
      </c>
      <c r="D24" s="130">
        <v>6050</v>
      </c>
      <c r="E24" s="132" t="s">
        <v>166</v>
      </c>
      <c r="F24" s="125">
        <v>9760</v>
      </c>
      <c r="G24" s="125">
        <v>9760</v>
      </c>
      <c r="H24" s="125">
        <v>9760</v>
      </c>
      <c r="I24" s="129"/>
      <c r="J24" s="128"/>
      <c r="K24" s="127"/>
      <c r="L24" s="126"/>
    </row>
    <row r="25" spans="1:12" ht="51">
      <c r="A25" s="131" t="s">
        <v>165</v>
      </c>
      <c r="B25" s="130">
        <v>900</v>
      </c>
      <c r="C25" s="130">
        <v>90015</v>
      </c>
      <c r="D25" s="130">
        <v>6050</v>
      </c>
      <c r="E25" s="126" t="s">
        <v>164</v>
      </c>
      <c r="F25" s="125">
        <v>22500</v>
      </c>
      <c r="G25" s="125">
        <v>22500</v>
      </c>
      <c r="H25" s="125">
        <v>22500</v>
      </c>
      <c r="I25" s="129"/>
      <c r="J25" s="128"/>
      <c r="K25" s="127"/>
      <c r="L25" s="126" t="s">
        <v>117</v>
      </c>
    </row>
    <row r="26" spans="1:12" ht="51">
      <c r="A26" s="131" t="s">
        <v>163</v>
      </c>
      <c r="B26" s="130">
        <v>926</v>
      </c>
      <c r="C26" s="130">
        <v>92601</v>
      </c>
      <c r="D26" s="130">
        <v>6050</v>
      </c>
      <c r="E26" s="126" t="s">
        <v>162</v>
      </c>
      <c r="F26" s="125">
        <v>400000</v>
      </c>
      <c r="G26" s="125">
        <v>400000</v>
      </c>
      <c r="H26" s="125">
        <v>300000</v>
      </c>
      <c r="I26" s="129"/>
      <c r="J26" s="128" t="s">
        <v>161</v>
      </c>
      <c r="K26" s="127"/>
      <c r="L26" s="126" t="s">
        <v>117</v>
      </c>
    </row>
    <row r="27" spans="1:12" ht="12.75">
      <c r="A27" s="236" t="s">
        <v>116</v>
      </c>
      <c r="B27" s="236"/>
      <c r="C27" s="236"/>
      <c r="D27" s="236"/>
      <c r="E27" s="236"/>
      <c r="F27" s="125">
        <v>2032698</v>
      </c>
      <c r="G27" s="125">
        <v>2032698</v>
      </c>
      <c r="H27" s="125">
        <v>1649722</v>
      </c>
      <c r="I27" s="125"/>
      <c r="J27" s="125">
        <v>200000</v>
      </c>
      <c r="K27" s="125">
        <f>SUM(K12+K16+K17+K18+K19+K20+K21+K22+K24+K25+K26)</f>
        <v>182976</v>
      </c>
      <c r="L27" s="124" t="s">
        <v>115</v>
      </c>
    </row>
    <row r="28" spans="1:12" ht="12.75">
      <c r="A28" s="123"/>
      <c r="B28" s="123"/>
      <c r="C28" s="123"/>
      <c r="D28" s="123"/>
      <c r="E28" s="123"/>
      <c r="F28" s="122"/>
      <c r="G28" s="122"/>
      <c r="H28" s="122"/>
      <c r="I28" s="122"/>
      <c r="J28" s="122"/>
      <c r="K28" s="122"/>
      <c r="L28" s="121"/>
    </row>
    <row r="29" spans="1:12" ht="12.75">
      <c r="A29" s="123"/>
      <c r="B29" s="123"/>
      <c r="C29" s="123"/>
      <c r="D29" s="123"/>
      <c r="E29" s="123"/>
      <c r="F29" s="122"/>
      <c r="G29" s="122"/>
      <c r="H29" s="122"/>
      <c r="I29" s="122"/>
      <c r="J29" s="122"/>
      <c r="K29" s="122"/>
      <c r="L29" s="121"/>
    </row>
    <row r="30" spans="1:12" ht="12.75">
      <c r="A30" s="123"/>
      <c r="B30" s="123"/>
      <c r="C30" s="123"/>
      <c r="D30" s="123"/>
      <c r="E30" s="123"/>
      <c r="F30" s="122"/>
      <c r="G30" s="122"/>
      <c r="H30" s="122"/>
      <c r="I30" s="122"/>
      <c r="J30" s="122"/>
      <c r="K30" s="122"/>
      <c r="L30" s="121"/>
    </row>
    <row r="32" spans="1:10" ht="12.75">
      <c r="A32" s="120" t="s">
        <v>160</v>
      </c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 ht="12.75">
      <c r="A33" s="118" t="s">
        <v>159</v>
      </c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ht="12.75">
      <c r="A34" s="120" t="s">
        <v>158</v>
      </c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 ht="12.75">
      <c r="A35" s="119" t="s">
        <v>157</v>
      </c>
      <c r="B35" s="119"/>
      <c r="C35" s="119"/>
      <c r="D35" s="119"/>
      <c r="E35" s="119"/>
      <c r="F35" s="118"/>
      <c r="G35" s="118"/>
      <c r="H35" s="118"/>
      <c r="I35" s="118"/>
      <c r="J35" s="118"/>
    </row>
    <row r="36" spans="10:12" ht="12.75">
      <c r="J36" s="212" t="s">
        <v>10</v>
      </c>
      <c r="K36" s="212"/>
      <c r="L36" s="60"/>
    </row>
    <row r="37" ht="12.75">
      <c r="L37" s="60"/>
    </row>
    <row r="38" spans="10:11" ht="12.75">
      <c r="J38" s="212" t="s">
        <v>111</v>
      </c>
      <c r="K38" s="212"/>
    </row>
  </sheetData>
  <sheetProtection/>
  <mergeCells count="22">
    <mergeCell ref="J38:K38"/>
    <mergeCell ref="H7:K7"/>
    <mergeCell ref="H8:H10"/>
    <mergeCell ref="I8:I10"/>
    <mergeCell ref="J8:J10"/>
    <mergeCell ref="K8:K10"/>
    <mergeCell ref="F6:F10"/>
    <mergeCell ref="G6:K6"/>
    <mergeCell ref="L6:L10"/>
    <mergeCell ref="G7:G10"/>
    <mergeCell ref="A27:E27"/>
    <mergeCell ref="J36:K36"/>
    <mergeCell ref="J1:L1"/>
    <mergeCell ref="J2:L2"/>
    <mergeCell ref="J3:L3"/>
    <mergeCell ref="J4:L4"/>
    <mergeCell ref="A5:L5"/>
    <mergeCell ref="A6:A10"/>
    <mergeCell ref="B6:B10"/>
    <mergeCell ref="C6:C10"/>
    <mergeCell ref="D6:D10"/>
    <mergeCell ref="E6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C22" sqref="C22:Q25"/>
    </sheetView>
  </sheetViews>
  <sheetFormatPr defaultColWidth="9.140625" defaultRowHeight="12.75"/>
  <cols>
    <col min="1" max="1" width="3.00390625" style="57" customWidth="1"/>
    <col min="2" max="2" width="34.57421875" style="57" customWidth="1"/>
    <col min="3" max="3" width="4.57421875" style="57" customWidth="1"/>
    <col min="4" max="4" width="9.57421875" style="57" customWidth="1"/>
    <col min="5" max="5" width="9.421875" style="57" customWidth="1"/>
    <col min="6" max="6" width="7.7109375" style="57" customWidth="1"/>
    <col min="7" max="7" width="7.8515625" style="57" customWidth="1"/>
    <col min="8" max="8" width="8.8515625" style="57" customWidth="1"/>
    <col min="9" max="9" width="8.00390625" style="57" customWidth="1"/>
    <col min="10" max="10" width="3.140625" style="57" customWidth="1"/>
    <col min="11" max="11" width="2.28125" style="57" customWidth="1"/>
    <col min="12" max="12" width="8.00390625" style="57" customWidth="1"/>
    <col min="13" max="13" width="9.00390625" style="57" customWidth="1"/>
    <col min="14" max="14" width="4.00390625" style="57" customWidth="1"/>
    <col min="15" max="15" width="8.00390625" style="57" customWidth="1"/>
    <col min="16" max="16" width="2.8515625" style="57" customWidth="1"/>
    <col min="17" max="17" width="7.00390625" style="57" customWidth="1"/>
    <col min="18" max="16384" width="9.140625" style="57" customWidth="1"/>
  </cols>
  <sheetData>
    <row r="1" spans="13:17" s="64" customFormat="1" ht="11.25">
      <c r="M1" s="239" t="s">
        <v>275</v>
      </c>
      <c r="N1" s="239"/>
      <c r="O1" s="239"/>
      <c r="P1" s="239"/>
      <c r="Q1" s="239"/>
    </row>
    <row r="2" spans="13:17" s="64" customFormat="1" ht="11.25">
      <c r="M2" s="239" t="s">
        <v>109</v>
      </c>
      <c r="N2" s="239"/>
      <c r="O2" s="239"/>
      <c r="P2" s="239"/>
      <c r="Q2" s="239"/>
    </row>
    <row r="3" spans="13:17" s="64" customFormat="1" ht="11.25">
      <c r="M3" s="239" t="s">
        <v>10</v>
      </c>
      <c r="N3" s="239"/>
      <c r="O3" s="239"/>
      <c r="P3" s="239"/>
      <c r="Q3" s="239"/>
    </row>
    <row r="4" spans="13:17" s="64" customFormat="1" ht="11.25">
      <c r="M4" s="239" t="s">
        <v>274</v>
      </c>
      <c r="N4" s="239"/>
      <c r="O4" s="239"/>
      <c r="P4" s="239"/>
      <c r="Q4" s="239"/>
    </row>
    <row r="5" spans="1:17" ht="29.25" customHeight="1">
      <c r="A5" s="240" t="s">
        <v>273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s="196" customFormat="1" ht="11.25" customHeight="1">
      <c r="A6" s="238" t="s">
        <v>152</v>
      </c>
      <c r="B6" s="238" t="s">
        <v>272</v>
      </c>
      <c r="C6" s="237" t="s">
        <v>271</v>
      </c>
      <c r="D6" s="237" t="s">
        <v>270</v>
      </c>
      <c r="E6" s="237" t="s">
        <v>269</v>
      </c>
      <c r="F6" s="238" t="s">
        <v>268</v>
      </c>
      <c r="G6" s="238"/>
      <c r="H6" s="238" t="s">
        <v>147</v>
      </c>
      <c r="I6" s="238"/>
      <c r="J6" s="238"/>
      <c r="K6" s="238"/>
      <c r="L6" s="238"/>
      <c r="M6" s="238"/>
      <c r="N6" s="238"/>
      <c r="O6" s="238"/>
      <c r="P6" s="238"/>
      <c r="Q6" s="238"/>
    </row>
    <row r="7" spans="1:17" s="196" customFormat="1" ht="10.5" customHeight="1">
      <c r="A7" s="238"/>
      <c r="B7" s="238"/>
      <c r="C7" s="237"/>
      <c r="D7" s="237"/>
      <c r="E7" s="237"/>
      <c r="F7" s="237" t="s">
        <v>267</v>
      </c>
      <c r="G7" s="237" t="s">
        <v>266</v>
      </c>
      <c r="H7" s="238" t="s">
        <v>265</v>
      </c>
      <c r="I7" s="238"/>
      <c r="J7" s="238"/>
      <c r="K7" s="238"/>
      <c r="L7" s="238"/>
      <c r="M7" s="238"/>
      <c r="N7" s="238"/>
      <c r="O7" s="238"/>
      <c r="P7" s="238"/>
      <c r="Q7" s="238"/>
    </row>
    <row r="8" spans="1:17" s="196" customFormat="1" ht="9.75">
      <c r="A8" s="238"/>
      <c r="B8" s="238"/>
      <c r="C8" s="237"/>
      <c r="D8" s="237"/>
      <c r="E8" s="237"/>
      <c r="F8" s="237"/>
      <c r="G8" s="237"/>
      <c r="H8" s="237" t="s">
        <v>264</v>
      </c>
      <c r="I8" s="237" t="s">
        <v>263</v>
      </c>
      <c r="J8" s="237"/>
      <c r="K8" s="237"/>
      <c r="L8" s="237"/>
      <c r="M8" s="237"/>
      <c r="N8" s="237"/>
      <c r="O8" s="237"/>
      <c r="P8" s="237"/>
      <c r="Q8" s="237"/>
    </row>
    <row r="9" spans="1:17" s="196" customFormat="1" ht="9.75">
      <c r="A9" s="238"/>
      <c r="B9" s="238"/>
      <c r="C9" s="237"/>
      <c r="D9" s="237"/>
      <c r="E9" s="237"/>
      <c r="F9" s="237"/>
      <c r="G9" s="237"/>
      <c r="H9" s="237"/>
      <c r="I9" s="237" t="s">
        <v>262</v>
      </c>
      <c r="J9" s="237"/>
      <c r="K9" s="237"/>
      <c r="L9" s="237"/>
      <c r="M9" s="237" t="s">
        <v>261</v>
      </c>
      <c r="N9" s="237"/>
      <c r="O9" s="237"/>
      <c r="P9" s="237"/>
      <c r="Q9" s="237"/>
    </row>
    <row r="10" spans="1:17" s="196" customFormat="1" ht="9.75" customHeight="1">
      <c r="A10" s="238"/>
      <c r="B10" s="238"/>
      <c r="C10" s="237"/>
      <c r="D10" s="237"/>
      <c r="E10" s="237"/>
      <c r="F10" s="237"/>
      <c r="G10" s="237"/>
      <c r="H10" s="237"/>
      <c r="I10" s="237" t="s">
        <v>260</v>
      </c>
      <c r="J10" s="237" t="s">
        <v>258</v>
      </c>
      <c r="K10" s="237"/>
      <c r="L10" s="237"/>
      <c r="M10" s="237" t="s">
        <v>259</v>
      </c>
      <c r="N10" s="237" t="s">
        <v>258</v>
      </c>
      <c r="O10" s="237"/>
      <c r="P10" s="237"/>
      <c r="Q10" s="237"/>
    </row>
    <row r="11" spans="1:17" s="196" customFormat="1" ht="48.75" customHeight="1">
      <c r="A11" s="238"/>
      <c r="B11" s="238"/>
      <c r="C11" s="237"/>
      <c r="D11" s="237"/>
      <c r="E11" s="237"/>
      <c r="F11" s="237"/>
      <c r="G11" s="237"/>
      <c r="H11" s="237"/>
      <c r="I11" s="237"/>
      <c r="J11" s="197" t="s">
        <v>257</v>
      </c>
      <c r="K11" s="197" t="s">
        <v>253</v>
      </c>
      <c r="L11" s="197" t="s">
        <v>256</v>
      </c>
      <c r="M11" s="237"/>
      <c r="N11" s="197" t="s">
        <v>255</v>
      </c>
      <c r="O11" s="197" t="s">
        <v>254</v>
      </c>
      <c r="P11" s="197" t="s">
        <v>253</v>
      </c>
      <c r="Q11" s="197" t="s">
        <v>252</v>
      </c>
    </row>
    <row r="12" spans="1:17" s="194" customFormat="1" ht="11.25">
      <c r="A12" s="195">
        <v>1</v>
      </c>
      <c r="B12" s="195">
        <v>2</v>
      </c>
      <c r="C12" s="195">
        <v>3</v>
      </c>
      <c r="D12" s="195">
        <v>4</v>
      </c>
      <c r="E12" s="195">
        <v>5</v>
      </c>
      <c r="F12" s="195">
        <v>6</v>
      </c>
      <c r="G12" s="195">
        <v>7</v>
      </c>
      <c r="H12" s="195">
        <v>8</v>
      </c>
      <c r="I12" s="195">
        <v>9</v>
      </c>
      <c r="J12" s="195">
        <v>10</v>
      </c>
      <c r="K12" s="195">
        <v>11</v>
      </c>
      <c r="L12" s="195">
        <v>12</v>
      </c>
      <c r="M12" s="195">
        <v>13</v>
      </c>
      <c r="N12" s="195">
        <v>14</v>
      </c>
      <c r="O12" s="195">
        <v>15</v>
      </c>
      <c r="P12" s="195">
        <v>16</v>
      </c>
      <c r="Q12" s="195">
        <v>17</v>
      </c>
    </row>
    <row r="13" spans="1:17" s="165" customFormat="1" ht="12.75">
      <c r="A13" s="192">
        <v>1</v>
      </c>
      <c r="B13" s="192" t="s">
        <v>251</v>
      </c>
      <c r="C13" s="193" t="s">
        <v>115</v>
      </c>
      <c r="D13" s="193" t="s">
        <v>115</v>
      </c>
      <c r="E13" s="192">
        <f aca="true" t="shared" si="0" ref="E13:Q13">SUM(E18+E26)</f>
        <v>2306724</v>
      </c>
      <c r="F13" s="192">
        <f t="shared" si="0"/>
        <v>656449</v>
      </c>
      <c r="G13" s="192">
        <f t="shared" si="0"/>
        <v>1650275</v>
      </c>
      <c r="H13" s="192">
        <f t="shared" si="0"/>
        <v>2306724</v>
      </c>
      <c r="I13" s="192">
        <f t="shared" si="0"/>
        <v>656449</v>
      </c>
      <c r="J13" s="192">
        <f t="shared" si="0"/>
        <v>0</v>
      </c>
      <c r="K13" s="192">
        <f t="shared" si="0"/>
        <v>0</v>
      </c>
      <c r="L13" s="192">
        <f t="shared" si="0"/>
        <v>656449</v>
      </c>
      <c r="M13" s="192">
        <f t="shared" si="0"/>
        <v>1650275</v>
      </c>
      <c r="N13" s="192">
        <f t="shared" si="0"/>
        <v>0</v>
      </c>
      <c r="O13" s="192">
        <f t="shared" si="0"/>
        <v>1650275</v>
      </c>
      <c r="P13" s="192">
        <f t="shared" si="0"/>
        <v>0</v>
      </c>
      <c r="Q13" s="192">
        <f t="shared" si="0"/>
        <v>0</v>
      </c>
    </row>
    <row r="14" spans="1:17" ht="12.75">
      <c r="A14" s="241" t="s">
        <v>250</v>
      </c>
      <c r="B14" s="181" t="s">
        <v>249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</row>
    <row r="15" spans="1:17" ht="12.75">
      <c r="A15" s="241"/>
      <c r="B15" s="181" t="s">
        <v>248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</row>
    <row r="16" spans="1:17" ht="12.75">
      <c r="A16" s="241"/>
      <c r="B16" s="181" t="s">
        <v>247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</row>
    <row r="17" spans="1:17" ht="24">
      <c r="A17" s="241"/>
      <c r="B17" s="190" t="s">
        <v>246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</row>
    <row r="18" spans="1:17" ht="12.75">
      <c r="A18" s="241"/>
      <c r="B18" s="181" t="s">
        <v>223</v>
      </c>
      <c r="C18" s="178" t="s">
        <v>115</v>
      </c>
      <c r="D18" s="191" t="s">
        <v>245</v>
      </c>
      <c r="E18" s="181">
        <f aca="true" t="shared" si="1" ref="E18:Q18">SUM(E20:E21)</f>
        <v>245476</v>
      </c>
      <c r="F18" s="181">
        <f t="shared" si="1"/>
        <v>62500</v>
      </c>
      <c r="G18" s="181">
        <f t="shared" si="1"/>
        <v>182976</v>
      </c>
      <c r="H18" s="181">
        <f t="shared" si="1"/>
        <v>245476</v>
      </c>
      <c r="I18" s="181">
        <f t="shared" si="1"/>
        <v>62500</v>
      </c>
      <c r="J18" s="181">
        <f t="shared" si="1"/>
        <v>0</v>
      </c>
      <c r="K18" s="181">
        <f t="shared" si="1"/>
        <v>0</v>
      </c>
      <c r="L18" s="181">
        <f t="shared" si="1"/>
        <v>62500</v>
      </c>
      <c r="M18" s="181">
        <f t="shared" si="1"/>
        <v>182976</v>
      </c>
      <c r="N18" s="181">
        <f t="shared" si="1"/>
        <v>0</v>
      </c>
      <c r="O18" s="181">
        <f t="shared" si="1"/>
        <v>182976</v>
      </c>
      <c r="P18" s="181">
        <f t="shared" si="1"/>
        <v>0</v>
      </c>
      <c r="Q18" s="181">
        <f t="shared" si="1"/>
        <v>0</v>
      </c>
    </row>
    <row r="19" spans="1:17" ht="12.75">
      <c r="A19" s="241"/>
      <c r="B19" s="181" t="s">
        <v>221</v>
      </c>
      <c r="C19" s="178" t="s">
        <v>115</v>
      </c>
      <c r="D19" s="191"/>
      <c r="E19" s="181">
        <f aca="true" t="shared" si="2" ref="E19:Q19">SUM(E20:E21)</f>
        <v>245476</v>
      </c>
      <c r="F19" s="181">
        <f t="shared" si="2"/>
        <v>62500</v>
      </c>
      <c r="G19" s="181">
        <f t="shared" si="2"/>
        <v>182976</v>
      </c>
      <c r="H19" s="181">
        <f t="shared" si="2"/>
        <v>245476</v>
      </c>
      <c r="I19" s="181">
        <f t="shared" si="2"/>
        <v>62500</v>
      </c>
      <c r="J19" s="181">
        <f t="shared" si="2"/>
        <v>0</v>
      </c>
      <c r="K19" s="181">
        <f t="shared" si="2"/>
        <v>0</v>
      </c>
      <c r="L19" s="181">
        <f t="shared" si="2"/>
        <v>62500</v>
      </c>
      <c r="M19" s="181">
        <f t="shared" si="2"/>
        <v>182976</v>
      </c>
      <c r="N19" s="181">
        <f t="shared" si="2"/>
        <v>0</v>
      </c>
      <c r="O19" s="181">
        <f t="shared" si="2"/>
        <v>182976</v>
      </c>
      <c r="P19" s="181">
        <f t="shared" si="2"/>
        <v>0</v>
      </c>
      <c r="Q19" s="181">
        <f t="shared" si="2"/>
        <v>0</v>
      </c>
    </row>
    <row r="20" spans="1:17" ht="12.75">
      <c r="A20" s="241"/>
      <c r="B20" s="181"/>
      <c r="C20" s="178" t="s">
        <v>115</v>
      </c>
      <c r="D20" s="177" t="s">
        <v>238</v>
      </c>
      <c r="E20" s="181">
        <v>182976</v>
      </c>
      <c r="F20" s="181">
        <v>0</v>
      </c>
      <c r="G20" s="181">
        <v>182976</v>
      </c>
      <c r="H20" s="181">
        <v>182976</v>
      </c>
      <c r="I20" s="181">
        <v>0</v>
      </c>
      <c r="J20" s="181">
        <v>0</v>
      </c>
      <c r="K20" s="181">
        <v>0</v>
      </c>
      <c r="L20" s="181">
        <v>0</v>
      </c>
      <c r="M20" s="181">
        <v>182976</v>
      </c>
      <c r="N20" s="181">
        <v>0</v>
      </c>
      <c r="O20" s="181">
        <v>182976</v>
      </c>
      <c r="P20" s="181">
        <v>0</v>
      </c>
      <c r="Q20" s="181">
        <v>0</v>
      </c>
    </row>
    <row r="21" spans="1:17" ht="12.75">
      <c r="A21" s="241"/>
      <c r="B21" s="181"/>
      <c r="C21" s="178" t="s">
        <v>115</v>
      </c>
      <c r="D21" s="177" t="s">
        <v>237</v>
      </c>
      <c r="E21" s="181">
        <v>62500</v>
      </c>
      <c r="F21" s="181">
        <v>62500</v>
      </c>
      <c r="G21" s="181">
        <v>0</v>
      </c>
      <c r="H21" s="181">
        <v>62500</v>
      </c>
      <c r="I21" s="181">
        <v>62500</v>
      </c>
      <c r="J21" s="181">
        <v>0</v>
      </c>
      <c r="K21" s="181">
        <v>0</v>
      </c>
      <c r="L21" s="181">
        <v>62500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</row>
    <row r="22" spans="1:17" ht="12.75">
      <c r="A22" s="243" t="s">
        <v>244</v>
      </c>
      <c r="B22" s="181" t="s">
        <v>243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17" ht="12.75">
      <c r="A23" s="241"/>
      <c r="B23" s="181" t="s">
        <v>242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</row>
    <row r="24" spans="1:17" ht="12.75">
      <c r="A24" s="241"/>
      <c r="B24" s="181" t="s">
        <v>241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</row>
    <row r="25" spans="1:17" ht="48">
      <c r="A25" s="241"/>
      <c r="B25" s="190" t="s">
        <v>240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</row>
    <row r="26" spans="1:17" ht="12.75">
      <c r="A26" s="241"/>
      <c r="B26" s="181" t="s">
        <v>223</v>
      </c>
      <c r="C26" s="178" t="s">
        <v>115</v>
      </c>
      <c r="D26" s="177" t="s">
        <v>239</v>
      </c>
      <c r="E26" s="181">
        <v>2061248</v>
      </c>
      <c r="F26" s="181">
        <v>593949</v>
      </c>
      <c r="G26" s="181">
        <v>1467299</v>
      </c>
      <c r="H26" s="181">
        <v>2061248</v>
      </c>
      <c r="I26" s="181">
        <v>593949</v>
      </c>
      <c r="J26" s="181">
        <v>0</v>
      </c>
      <c r="K26" s="181">
        <v>0</v>
      </c>
      <c r="L26" s="181">
        <v>593949</v>
      </c>
      <c r="M26" s="181">
        <v>1467299</v>
      </c>
      <c r="N26" s="181">
        <v>0</v>
      </c>
      <c r="O26" s="181">
        <v>1467299</v>
      </c>
      <c r="P26" s="181">
        <v>0</v>
      </c>
      <c r="Q26" s="181">
        <v>0</v>
      </c>
    </row>
    <row r="27" spans="1:17" ht="12.75">
      <c r="A27" s="241"/>
      <c r="B27" s="181" t="s">
        <v>221</v>
      </c>
      <c r="C27" s="178" t="s">
        <v>115</v>
      </c>
      <c r="D27" s="181"/>
      <c r="E27" s="181">
        <v>2061248</v>
      </c>
      <c r="F27" s="181">
        <v>593949</v>
      </c>
      <c r="G27" s="181">
        <v>1467299</v>
      </c>
      <c r="H27" s="181">
        <v>2061248</v>
      </c>
      <c r="I27" s="181">
        <v>593949</v>
      </c>
      <c r="J27" s="181">
        <v>0</v>
      </c>
      <c r="K27" s="181">
        <v>0</v>
      </c>
      <c r="L27" s="181">
        <v>593949</v>
      </c>
      <c r="M27" s="181">
        <v>1467299</v>
      </c>
      <c r="N27" s="181">
        <v>0</v>
      </c>
      <c r="O27" s="181">
        <v>1467299</v>
      </c>
      <c r="P27" s="181">
        <v>0</v>
      </c>
      <c r="Q27" s="181">
        <v>0</v>
      </c>
    </row>
    <row r="28" spans="1:17" ht="12.75">
      <c r="A28" s="241"/>
      <c r="B28" s="181"/>
      <c r="C28" s="178" t="s">
        <v>115</v>
      </c>
      <c r="D28" s="181" t="s">
        <v>238</v>
      </c>
      <c r="E28" s="181">
        <v>1467299</v>
      </c>
      <c r="F28" s="181">
        <v>0</v>
      </c>
      <c r="G28" s="181">
        <v>1467299</v>
      </c>
      <c r="H28" s="181">
        <v>1467299</v>
      </c>
      <c r="I28" s="181">
        <v>0</v>
      </c>
      <c r="J28" s="181">
        <v>0</v>
      </c>
      <c r="K28" s="181">
        <v>0</v>
      </c>
      <c r="L28" s="181">
        <v>0</v>
      </c>
      <c r="M28" s="181">
        <v>1467299</v>
      </c>
      <c r="N28" s="181">
        <v>0</v>
      </c>
      <c r="O28" s="181">
        <v>1467299</v>
      </c>
      <c r="P28" s="181">
        <v>0</v>
      </c>
      <c r="Q28" s="181">
        <v>0</v>
      </c>
    </row>
    <row r="29" spans="1:17" ht="12.75">
      <c r="A29" s="244"/>
      <c r="B29" s="181"/>
      <c r="C29" s="178" t="s">
        <v>115</v>
      </c>
      <c r="D29" s="181" t="s">
        <v>237</v>
      </c>
      <c r="E29" s="181">
        <v>593949</v>
      </c>
      <c r="F29" s="181">
        <v>593949</v>
      </c>
      <c r="G29" s="181">
        <v>0</v>
      </c>
      <c r="H29" s="181">
        <v>593949</v>
      </c>
      <c r="I29" s="181">
        <v>593949</v>
      </c>
      <c r="J29" s="181">
        <v>0</v>
      </c>
      <c r="K29" s="181">
        <v>0</v>
      </c>
      <c r="L29" s="181">
        <v>593949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</row>
    <row r="30" spans="1:17" ht="12.75">
      <c r="A30" s="189"/>
      <c r="B30" s="188"/>
      <c r="C30" s="169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ht="12.75">
      <c r="A31" s="189"/>
      <c r="B31" s="188"/>
      <c r="C31" s="169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ht="12.75">
      <c r="A32" s="189"/>
      <c r="B32" s="188"/>
      <c r="C32" s="169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ht="12.75">
      <c r="A33" s="189"/>
      <c r="B33" s="188"/>
      <c r="C33" s="169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ht="12.75">
      <c r="A34" s="189"/>
      <c r="B34" s="188"/>
      <c r="C34" s="169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ht="12.75">
      <c r="A35" s="189"/>
      <c r="B35" s="188"/>
      <c r="C35" s="169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ht="12.75">
      <c r="A36" s="189"/>
      <c r="B36" s="188"/>
      <c r="C36" s="169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ht="12.75">
      <c r="A37" s="187"/>
      <c r="B37" s="185"/>
      <c r="C37" s="186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1:17" ht="12.75">
      <c r="A38" s="184">
        <v>2</v>
      </c>
      <c r="B38" s="183" t="s">
        <v>236</v>
      </c>
      <c r="C38" s="249" t="s">
        <v>115</v>
      </c>
      <c r="D38" s="249"/>
      <c r="E38" s="183">
        <f aca="true" t="shared" si="3" ref="E38:Q38">SUM(E43+E53)</f>
        <v>226716</v>
      </c>
      <c r="F38" s="183">
        <f t="shared" si="3"/>
        <v>7906</v>
      </c>
      <c r="G38" s="183">
        <f t="shared" si="3"/>
        <v>218810</v>
      </c>
      <c r="H38" s="183">
        <f t="shared" si="3"/>
        <v>226716</v>
      </c>
      <c r="I38" s="183">
        <f t="shared" si="3"/>
        <v>7906</v>
      </c>
      <c r="J38" s="183">
        <f t="shared" si="3"/>
        <v>0</v>
      </c>
      <c r="K38" s="183">
        <f t="shared" si="3"/>
        <v>0</v>
      </c>
      <c r="L38" s="183">
        <f t="shared" si="3"/>
        <v>7906</v>
      </c>
      <c r="M38" s="183">
        <f t="shared" si="3"/>
        <v>218810</v>
      </c>
      <c r="N38" s="183">
        <f t="shared" si="3"/>
        <v>0</v>
      </c>
      <c r="O38" s="183">
        <f t="shared" si="3"/>
        <v>0</v>
      </c>
      <c r="P38" s="183">
        <f t="shared" si="3"/>
        <v>0</v>
      </c>
      <c r="Q38" s="183">
        <f t="shared" si="3"/>
        <v>218810</v>
      </c>
    </row>
    <row r="39" spans="1:17" ht="24">
      <c r="A39" s="243" t="s">
        <v>235</v>
      </c>
      <c r="B39" s="182" t="s">
        <v>234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</row>
    <row r="40" spans="1:17" ht="12.75">
      <c r="A40" s="243"/>
      <c r="B40" s="181" t="s">
        <v>226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</row>
    <row r="41" spans="1:17" ht="12.75">
      <c r="A41" s="243"/>
      <c r="B41" s="176" t="s">
        <v>225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</row>
    <row r="42" spans="1:17" ht="12.75">
      <c r="A42" s="243"/>
      <c r="B42" s="176" t="s">
        <v>224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</row>
    <row r="43" spans="1:17" ht="12.75">
      <c r="A43" s="243"/>
      <c r="B43" s="176" t="s">
        <v>223</v>
      </c>
      <c r="C43" s="178" t="s">
        <v>115</v>
      </c>
      <c r="D43" s="176" t="s">
        <v>233</v>
      </c>
      <c r="E43" s="176">
        <v>28121</v>
      </c>
      <c r="F43" s="176">
        <v>7906</v>
      </c>
      <c r="G43" s="176">
        <v>20215</v>
      </c>
      <c r="H43" s="176">
        <v>28121</v>
      </c>
      <c r="I43" s="176">
        <v>7906</v>
      </c>
      <c r="J43" s="176">
        <v>0</v>
      </c>
      <c r="K43" s="176">
        <v>0</v>
      </c>
      <c r="L43" s="176">
        <v>7906</v>
      </c>
      <c r="M43" s="176">
        <v>20215</v>
      </c>
      <c r="N43" s="176">
        <v>0</v>
      </c>
      <c r="O43" s="176">
        <v>0</v>
      </c>
      <c r="P43" s="176">
        <v>0</v>
      </c>
      <c r="Q43" s="176">
        <v>20215</v>
      </c>
    </row>
    <row r="44" spans="1:17" ht="12.75">
      <c r="A44" s="243"/>
      <c r="B44" s="176" t="s">
        <v>221</v>
      </c>
      <c r="C44" s="178" t="s">
        <v>115</v>
      </c>
      <c r="D44" s="176"/>
      <c r="E44" s="176">
        <v>28121</v>
      </c>
      <c r="F44" s="176">
        <v>7906</v>
      </c>
      <c r="G44" s="176">
        <f>SUM(G45:G48)</f>
        <v>20215</v>
      </c>
      <c r="H44" s="176">
        <v>28121</v>
      </c>
      <c r="I44" s="176">
        <v>7906</v>
      </c>
      <c r="J44" s="176">
        <v>0</v>
      </c>
      <c r="K44" s="176">
        <v>0</v>
      </c>
      <c r="L44" s="176">
        <v>7906</v>
      </c>
      <c r="M44" s="176">
        <f>SUM(M45:M48)</f>
        <v>20215</v>
      </c>
      <c r="N44" s="176">
        <v>0</v>
      </c>
      <c r="O44" s="176">
        <v>0</v>
      </c>
      <c r="P44" s="176">
        <v>0</v>
      </c>
      <c r="Q44" s="176">
        <f>SUM(Q45:Q48)</f>
        <v>20215</v>
      </c>
    </row>
    <row r="45" spans="1:17" ht="12.75">
      <c r="A45" s="243"/>
      <c r="B45" s="176"/>
      <c r="C45" s="178" t="s">
        <v>115</v>
      </c>
      <c r="D45" s="177" t="s">
        <v>232</v>
      </c>
      <c r="E45" s="176">
        <v>5828</v>
      </c>
      <c r="F45" s="176">
        <v>5000</v>
      </c>
      <c r="G45" s="176">
        <v>828</v>
      </c>
      <c r="H45" s="180">
        <v>5828</v>
      </c>
      <c r="I45" s="180">
        <v>5000</v>
      </c>
      <c r="J45" s="180">
        <v>0</v>
      </c>
      <c r="K45" s="180">
        <v>0</v>
      </c>
      <c r="L45" s="180">
        <v>5000</v>
      </c>
      <c r="M45" s="176">
        <v>828</v>
      </c>
      <c r="N45" s="180">
        <v>0</v>
      </c>
      <c r="O45" s="180">
        <v>0</v>
      </c>
      <c r="P45" s="180">
        <v>0</v>
      </c>
      <c r="Q45" s="176">
        <v>828</v>
      </c>
    </row>
    <row r="46" spans="1:17" ht="12.75">
      <c r="A46" s="243"/>
      <c r="B46" s="176"/>
      <c r="C46" s="178" t="s">
        <v>115</v>
      </c>
      <c r="D46" s="177" t="s">
        <v>231</v>
      </c>
      <c r="E46" s="176">
        <v>700</v>
      </c>
      <c r="F46" s="176">
        <v>0</v>
      </c>
      <c r="G46" s="176">
        <v>700</v>
      </c>
      <c r="H46" s="180">
        <v>700</v>
      </c>
      <c r="I46" s="180">
        <v>0</v>
      </c>
      <c r="J46" s="180">
        <v>0</v>
      </c>
      <c r="K46" s="180">
        <v>0</v>
      </c>
      <c r="L46" s="180">
        <v>0</v>
      </c>
      <c r="M46" s="176">
        <v>700</v>
      </c>
      <c r="N46" s="180">
        <v>0</v>
      </c>
      <c r="O46" s="180">
        <v>0</v>
      </c>
      <c r="P46" s="180">
        <v>0</v>
      </c>
      <c r="Q46" s="176">
        <v>700</v>
      </c>
    </row>
    <row r="47" spans="1:17" ht="12.75">
      <c r="A47" s="243"/>
      <c r="B47" s="176"/>
      <c r="C47" s="178" t="s">
        <v>115</v>
      </c>
      <c r="D47" s="177" t="s">
        <v>230</v>
      </c>
      <c r="E47" s="176">
        <v>1000</v>
      </c>
      <c r="F47" s="176">
        <v>0</v>
      </c>
      <c r="G47" s="176">
        <v>1000</v>
      </c>
      <c r="H47" s="180">
        <v>1000</v>
      </c>
      <c r="I47" s="180">
        <v>0</v>
      </c>
      <c r="J47" s="180">
        <v>0</v>
      </c>
      <c r="K47" s="180">
        <v>0</v>
      </c>
      <c r="L47" s="180">
        <v>0</v>
      </c>
      <c r="M47" s="176">
        <v>1000</v>
      </c>
      <c r="N47" s="180">
        <v>0</v>
      </c>
      <c r="O47" s="180">
        <v>0</v>
      </c>
      <c r="P47" s="180">
        <v>0</v>
      </c>
      <c r="Q47" s="176">
        <v>1000</v>
      </c>
    </row>
    <row r="48" spans="1:17" ht="12.75">
      <c r="A48" s="243"/>
      <c r="B48" s="176"/>
      <c r="C48" s="178" t="s">
        <v>115</v>
      </c>
      <c r="D48" s="177" t="s">
        <v>229</v>
      </c>
      <c r="E48" s="176">
        <v>20593</v>
      </c>
      <c r="F48" s="176">
        <v>2906</v>
      </c>
      <c r="G48" s="176">
        <v>17687</v>
      </c>
      <c r="H48" s="180">
        <v>20593</v>
      </c>
      <c r="I48" s="180">
        <v>2906</v>
      </c>
      <c r="J48" s="180">
        <v>0</v>
      </c>
      <c r="K48" s="180">
        <v>0</v>
      </c>
      <c r="L48" s="180">
        <v>2906</v>
      </c>
      <c r="M48" s="176">
        <v>17687</v>
      </c>
      <c r="N48" s="180">
        <v>0</v>
      </c>
      <c r="O48" s="180">
        <v>0</v>
      </c>
      <c r="P48" s="180">
        <v>0</v>
      </c>
      <c r="Q48" s="176">
        <v>17687</v>
      </c>
    </row>
    <row r="49" spans="1:17" ht="24">
      <c r="A49" s="243" t="s">
        <v>228</v>
      </c>
      <c r="B49" s="182" t="s">
        <v>227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</row>
    <row r="50" spans="1:17" ht="12.75">
      <c r="A50" s="243"/>
      <c r="B50" s="181" t="s">
        <v>226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</row>
    <row r="51" spans="1:17" ht="12.75">
      <c r="A51" s="243"/>
      <c r="B51" s="176" t="s">
        <v>225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</row>
    <row r="52" spans="1:17" ht="12.75">
      <c r="A52" s="243"/>
      <c r="B52" s="176" t="s">
        <v>224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</row>
    <row r="53" spans="1:17" ht="12.75">
      <c r="A53" s="243"/>
      <c r="B53" s="176" t="s">
        <v>223</v>
      </c>
      <c r="C53" s="178" t="s">
        <v>115</v>
      </c>
      <c r="D53" s="176" t="s">
        <v>222</v>
      </c>
      <c r="E53" s="176">
        <v>198595</v>
      </c>
      <c r="F53" s="176">
        <v>0</v>
      </c>
      <c r="G53" s="176">
        <v>198595</v>
      </c>
      <c r="H53" s="176">
        <v>198595</v>
      </c>
      <c r="I53" s="176">
        <v>0</v>
      </c>
      <c r="J53" s="176">
        <v>0</v>
      </c>
      <c r="K53" s="176">
        <v>0</v>
      </c>
      <c r="L53" s="176">
        <v>0</v>
      </c>
      <c r="M53" s="176">
        <v>198595</v>
      </c>
      <c r="N53" s="176">
        <v>0</v>
      </c>
      <c r="O53" s="176">
        <v>0</v>
      </c>
      <c r="P53" s="176">
        <v>0</v>
      </c>
      <c r="Q53" s="176">
        <v>198595</v>
      </c>
    </row>
    <row r="54" spans="1:17" ht="12.75">
      <c r="A54" s="243"/>
      <c r="B54" s="176" t="s">
        <v>221</v>
      </c>
      <c r="C54" s="178" t="s">
        <v>115</v>
      </c>
      <c r="D54" s="180"/>
      <c r="E54" s="176">
        <v>198595</v>
      </c>
      <c r="F54" s="176">
        <v>0</v>
      </c>
      <c r="G54" s="176">
        <v>198595</v>
      </c>
      <c r="H54" s="176">
        <v>198595</v>
      </c>
      <c r="I54" s="176">
        <v>0</v>
      </c>
      <c r="J54" s="176">
        <v>0</v>
      </c>
      <c r="K54" s="176">
        <v>0</v>
      </c>
      <c r="L54" s="176">
        <v>0</v>
      </c>
      <c r="M54" s="176">
        <v>198595</v>
      </c>
      <c r="N54" s="176">
        <v>0</v>
      </c>
      <c r="O54" s="176">
        <v>0</v>
      </c>
      <c r="P54" s="176">
        <v>0</v>
      </c>
      <c r="Q54" s="176">
        <v>198595</v>
      </c>
    </row>
    <row r="55" spans="1:17" ht="12.75">
      <c r="A55" s="243"/>
      <c r="B55" s="176"/>
      <c r="C55" s="178" t="s">
        <v>115</v>
      </c>
      <c r="D55" s="177" t="s">
        <v>220</v>
      </c>
      <c r="E55" s="176">
        <v>132095</v>
      </c>
      <c r="F55" s="176">
        <v>0</v>
      </c>
      <c r="G55" s="176">
        <v>132095</v>
      </c>
      <c r="H55" s="176">
        <v>132095</v>
      </c>
      <c r="I55" s="176">
        <v>0</v>
      </c>
      <c r="J55" s="176">
        <v>0</v>
      </c>
      <c r="K55" s="176">
        <v>0</v>
      </c>
      <c r="L55" s="176">
        <v>0</v>
      </c>
      <c r="M55" s="176">
        <v>132095</v>
      </c>
      <c r="N55" s="176">
        <v>0</v>
      </c>
      <c r="O55" s="176">
        <v>0</v>
      </c>
      <c r="P55" s="176">
        <v>0</v>
      </c>
      <c r="Q55" s="176">
        <v>132095</v>
      </c>
    </row>
    <row r="56" spans="1:17" ht="12.75">
      <c r="A56" s="243"/>
      <c r="B56" s="176"/>
      <c r="C56" s="178" t="s">
        <v>115</v>
      </c>
      <c r="D56" s="177" t="s">
        <v>219</v>
      </c>
      <c r="E56" s="176">
        <v>66500</v>
      </c>
      <c r="F56" s="176">
        <v>0</v>
      </c>
      <c r="G56" s="176">
        <v>66500</v>
      </c>
      <c r="H56" s="176">
        <v>66500</v>
      </c>
      <c r="I56" s="176">
        <v>0</v>
      </c>
      <c r="J56" s="176">
        <v>0</v>
      </c>
      <c r="K56" s="176">
        <v>0</v>
      </c>
      <c r="L56" s="176">
        <v>0</v>
      </c>
      <c r="M56" s="176">
        <v>66500</v>
      </c>
      <c r="N56" s="176">
        <v>0</v>
      </c>
      <c r="O56" s="176">
        <v>0</v>
      </c>
      <c r="P56" s="176">
        <v>0</v>
      </c>
      <c r="Q56" s="176">
        <v>66500</v>
      </c>
    </row>
    <row r="57" spans="1:17" ht="12.75">
      <c r="A57" s="179"/>
      <c r="B57" s="176"/>
      <c r="C57" s="178" t="s">
        <v>115</v>
      </c>
      <c r="D57" s="177" t="s">
        <v>218</v>
      </c>
      <c r="E57" s="176">
        <v>3698</v>
      </c>
      <c r="F57" s="176">
        <v>3698</v>
      </c>
      <c r="G57" s="176">
        <v>3698</v>
      </c>
      <c r="H57" s="176">
        <v>3698</v>
      </c>
      <c r="I57" s="176">
        <v>0</v>
      </c>
      <c r="J57" s="176">
        <v>0</v>
      </c>
      <c r="K57" s="176">
        <v>0</v>
      </c>
      <c r="L57" s="176">
        <v>0</v>
      </c>
      <c r="M57" s="176">
        <v>3698</v>
      </c>
      <c r="N57" s="176">
        <v>0</v>
      </c>
      <c r="O57" s="176">
        <v>0</v>
      </c>
      <c r="P57" s="176">
        <v>0</v>
      </c>
      <c r="Q57" s="176">
        <v>3698</v>
      </c>
    </row>
    <row r="58" spans="1:17" ht="12.75">
      <c r="A58" s="179"/>
      <c r="B58" s="176"/>
      <c r="C58" s="178" t="s">
        <v>115</v>
      </c>
      <c r="D58" s="177" t="s">
        <v>217</v>
      </c>
      <c r="E58" s="176">
        <v>150</v>
      </c>
      <c r="F58" s="176">
        <v>150</v>
      </c>
      <c r="G58" s="176">
        <v>150</v>
      </c>
      <c r="H58" s="176">
        <v>150</v>
      </c>
      <c r="I58" s="176">
        <v>0</v>
      </c>
      <c r="J58" s="176">
        <v>0</v>
      </c>
      <c r="K58" s="176">
        <v>0</v>
      </c>
      <c r="L58" s="176">
        <v>0</v>
      </c>
      <c r="M58" s="176">
        <v>150</v>
      </c>
      <c r="N58" s="176">
        <v>0</v>
      </c>
      <c r="O58" s="176">
        <v>0</v>
      </c>
      <c r="P58" s="176">
        <v>0</v>
      </c>
      <c r="Q58" s="176">
        <v>150</v>
      </c>
    </row>
    <row r="59" spans="1:17" ht="12.75">
      <c r="A59" s="250" t="s">
        <v>216</v>
      </c>
      <c r="B59" s="250"/>
      <c r="C59" s="250" t="s">
        <v>115</v>
      </c>
      <c r="D59" s="250"/>
      <c r="E59" s="175">
        <f aca="true" t="shared" si="4" ref="E59:Q59">SUM(E13+E38)</f>
        <v>2533440</v>
      </c>
      <c r="F59" s="175">
        <f t="shared" si="4"/>
        <v>664355</v>
      </c>
      <c r="G59" s="175">
        <f t="shared" si="4"/>
        <v>1869085</v>
      </c>
      <c r="H59" s="175">
        <f t="shared" si="4"/>
        <v>2533440</v>
      </c>
      <c r="I59" s="175">
        <f t="shared" si="4"/>
        <v>664355</v>
      </c>
      <c r="J59" s="175">
        <f t="shared" si="4"/>
        <v>0</v>
      </c>
      <c r="K59" s="175">
        <f t="shared" si="4"/>
        <v>0</v>
      </c>
      <c r="L59" s="175">
        <f t="shared" si="4"/>
        <v>664355</v>
      </c>
      <c r="M59" s="175">
        <f t="shared" si="4"/>
        <v>1869085</v>
      </c>
      <c r="N59" s="175">
        <f t="shared" si="4"/>
        <v>0</v>
      </c>
      <c r="O59" s="175">
        <f t="shared" si="4"/>
        <v>1650275</v>
      </c>
      <c r="P59" s="175">
        <f t="shared" si="4"/>
        <v>0</v>
      </c>
      <c r="Q59" s="175">
        <f t="shared" si="4"/>
        <v>218810</v>
      </c>
    </row>
    <row r="60" spans="1:17" ht="12.75">
      <c r="A60" s="174"/>
      <c r="B60" s="167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1:17" ht="12.75">
      <c r="A61" s="173" t="s">
        <v>215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1"/>
      <c r="L61" s="171"/>
      <c r="M61" s="212"/>
      <c r="N61" s="212"/>
      <c r="O61" s="212"/>
      <c r="Q61" s="171"/>
    </row>
    <row r="62" spans="1:17" ht="12.75">
      <c r="A62" s="172" t="s">
        <v>214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1"/>
      <c r="L62" s="171"/>
      <c r="M62" s="246"/>
      <c r="N62" s="246"/>
      <c r="O62" s="246"/>
      <c r="P62" s="246"/>
      <c r="Q62" s="171"/>
    </row>
    <row r="63" spans="1:17" ht="12.7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1"/>
      <c r="L63" s="247" t="s">
        <v>9</v>
      </c>
      <c r="M63" s="247"/>
      <c r="N63" s="247"/>
      <c r="O63" s="247"/>
      <c r="Q63" s="171"/>
    </row>
    <row r="64" spans="12:15" ht="12.75">
      <c r="L64" s="247" t="s">
        <v>10</v>
      </c>
      <c r="M64" s="247"/>
      <c r="N64" s="247"/>
      <c r="O64" s="247"/>
    </row>
    <row r="65" spans="12:15" ht="12.75">
      <c r="L65" s="58"/>
      <c r="M65" s="58"/>
      <c r="N65" s="58"/>
      <c r="O65" s="58"/>
    </row>
    <row r="66" spans="12:15" ht="12.75">
      <c r="L66" s="247" t="s">
        <v>111</v>
      </c>
      <c r="M66" s="247"/>
      <c r="N66" s="247"/>
      <c r="O66" s="247"/>
    </row>
    <row r="72" spans="2:17" ht="12.75">
      <c r="B72" s="167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1:17" ht="12.75">
      <c r="A73" s="167"/>
      <c r="B73" s="167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1:17" ht="12.75">
      <c r="A74" s="167"/>
      <c r="B74" s="167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1:17" ht="12.75">
      <c r="A75" s="167"/>
      <c r="B75" s="167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1:17" ht="12.75">
      <c r="A76" s="167"/>
      <c r="B76" s="167"/>
      <c r="C76" s="169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</row>
    <row r="77" spans="2:17" ht="12.75">
      <c r="B77" s="167"/>
      <c r="C77" s="169"/>
      <c r="D77" s="166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</row>
    <row r="78" spans="2:17" ht="12.75">
      <c r="B78" s="167"/>
      <c r="C78" s="169"/>
      <c r="D78" s="16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</row>
    <row r="79" spans="2:17" ht="12.75">
      <c r="B79" s="167"/>
      <c r="C79" s="169"/>
      <c r="D79" s="16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</row>
    <row r="80" spans="2:17" ht="12.75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</row>
    <row r="81" spans="2:17" ht="12.75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</row>
    <row r="82" spans="2:17" ht="12.75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</row>
    <row r="83" spans="2:17" ht="12.75">
      <c r="B83" s="167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2:17" ht="12.75">
      <c r="B84" s="167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2:17" ht="12.75">
      <c r="B85" s="167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2:17" ht="12.75">
      <c r="B86" s="167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2:17" ht="12.75">
      <c r="B87" s="167"/>
      <c r="C87" s="169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</row>
    <row r="88" spans="2:17" ht="12.75">
      <c r="B88" s="167"/>
      <c r="C88" s="169"/>
      <c r="D88" s="168"/>
      <c r="E88" s="167"/>
      <c r="F88" s="167"/>
      <c r="G88" s="167"/>
      <c r="H88" s="166"/>
      <c r="I88" s="166"/>
      <c r="J88" s="166"/>
      <c r="K88" s="166"/>
      <c r="L88" s="166"/>
      <c r="M88" s="166"/>
      <c r="N88" s="166"/>
      <c r="O88" s="166"/>
      <c r="P88" s="166"/>
      <c r="Q88" s="166"/>
    </row>
    <row r="89" spans="2:17" ht="12.75">
      <c r="B89" s="167"/>
      <c r="C89" s="169"/>
      <c r="D89" s="168"/>
      <c r="E89" s="167"/>
      <c r="F89" s="167"/>
      <c r="G89" s="167"/>
      <c r="H89" s="166"/>
      <c r="I89" s="166"/>
      <c r="J89" s="166"/>
      <c r="K89" s="166"/>
      <c r="L89" s="166"/>
      <c r="M89" s="166"/>
      <c r="N89" s="166"/>
      <c r="O89" s="166"/>
      <c r="P89" s="166"/>
      <c r="Q89" s="166"/>
    </row>
    <row r="90" spans="2:17" ht="12.75">
      <c r="B90" s="167"/>
      <c r="C90" s="169"/>
      <c r="D90" s="168"/>
      <c r="E90" s="167"/>
      <c r="F90" s="167"/>
      <c r="G90" s="167"/>
      <c r="H90" s="166"/>
      <c r="I90" s="166"/>
      <c r="J90" s="166"/>
      <c r="K90" s="166"/>
      <c r="L90" s="166"/>
      <c r="M90" s="166"/>
      <c r="N90" s="166"/>
      <c r="O90" s="166"/>
      <c r="P90" s="166"/>
      <c r="Q90" s="166"/>
    </row>
    <row r="91" spans="2:17" ht="12.75">
      <c r="B91" s="167"/>
      <c r="C91" s="169"/>
      <c r="D91" s="168"/>
      <c r="E91" s="167"/>
      <c r="F91" s="167"/>
      <c r="G91" s="167"/>
      <c r="H91" s="166"/>
      <c r="I91" s="166"/>
      <c r="J91" s="166"/>
      <c r="K91" s="166"/>
      <c r="L91" s="166"/>
      <c r="M91" s="166"/>
      <c r="N91" s="166"/>
      <c r="O91" s="166"/>
      <c r="P91" s="166"/>
      <c r="Q91" s="166"/>
    </row>
  </sheetData>
  <sheetProtection/>
  <mergeCells count="42">
    <mergeCell ref="C49:Q52"/>
    <mergeCell ref="C38:D38"/>
    <mergeCell ref="C39:Q42"/>
    <mergeCell ref="A59:B59"/>
    <mergeCell ref="C59:D59"/>
    <mergeCell ref="C72:Q75"/>
    <mergeCell ref="C83:Q86"/>
    <mergeCell ref="A39:A48"/>
    <mergeCell ref="A49:A56"/>
    <mergeCell ref="M61:O61"/>
    <mergeCell ref="M62:P62"/>
    <mergeCell ref="L66:O66"/>
    <mergeCell ref="L64:O64"/>
    <mergeCell ref="L63:O63"/>
    <mergeCell ref="C60:Q60"/>
    <mergeCell ref="A14:A21"/>
    <mergeCell ref="C22:Q25"/>
    <mergeCell ref="A22:A29"/>
    <mergeCell ref="A6:A11"/>
    <mergeCell ref="B6:B11"/>
    <mergeCell ref="C6:C11"/>
    <mergeCell ref="D6:D11"/>
    <mergeCell ref="F7:F11"/>
    <mergeCell ref="J10:L10"/>
    <mergeCell ref="C14:Q17"/>
    <mergeCell ref="M1:Q1"/>
    <mergeCell ref="M2:Q2"/>
    <mergeCell ref="M3:Q3"/>
    <mergeCell ref="M4:Q4"/>
    <mergeCell ref="I8:Q8"/>
    <mergeCell ref="I9:L9"/>
    <mergeCell ref="H6:Q6"/>
    <mergeCell ref="H7:Q7"/>
    <mergeCell ref="A5:Q5"/>
    <mergeCell ref="M9:Q9"/>
    <mergeCell ref="H8:H11"/>
    <mergeCell ref="I10:I11"/>
    <mergeCell ref="N10:Q10"/>
    <mergeCell ref="M10:M11"/>
    <mergeCell ref="E6:E11"/>
    <mergeCell ref="G7:G11"/>
    <mergeCell ref="F6:G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3.7109375" style="57" customWidth="1"/>
    <col min="2" max="2" width="16.7109375" style="57" customWidth="1"/>
    <col min="3" max="3" width="13.421875" style="57" customWidth="1"/>
    <col min="4" max="4" width="17.140625" style="57" customWidth="1"/>
    <col min="5" max="5" width="13.28125" style="57" customWidth="1"/>
    <col min="6" max="6" width="15.00390625" style="57" customWidth="1"/>
    <col min="7" max="7" width="15.140625" style="57" customWidth="1"/>
    <col min="8" max="8" width="17.8515625" style="57" customWidth="1"/>
    <col min="9" max="9" width="11.57421875" style="57" customWidth="1"/>
    <col min="10" max="10" width="18.140625" style="57" customWidth="1"/>
    <col min="11" max="16384" width="9.140625" style="57" customWidth="1"/>
  </cols>
  <sheetData>
    <row r="1" spans="1:10" ht="12.75">
      <c r="A1" s="165" t="s">
        <v>213</v>
      </c>
      <c r="B1" s="165"/>
      <c r="C1" s="165"/>
      <c r="D1" s="165"/>
      <c r="G1" s="212" t="s">
        <v>212</v>
      </c>
      <c r="H1" s="212"/>
      <c r="J1" s="117"/>
    </row>
    <row r="2" spans="7:10" ht="12.75">
      <c r="G2" s="212" t="s">
        <v>211</v>
      </c>
      <c r="H2" s="212"/>
      <c r="J2" s="117"/>
    </row>
    <row r="3" spans="4:10" ht="12.75">
      <c r="D3" s="57" t="s">
        <v>153</v>
      </c>
      <c r="G3" s="212" t="s">
        <v>10</v>
      </c>
      <c r="H3" s="212"/>
      <c r="J3" s="117"/>
    </row>
    <row r="4" spans="1:10" ht="25.5">
      <c r="A4" s="161" t="s">
        <v>152</v>
      </c>
      <c r="B4" s="161" t="s">
        <v>5</v>
      </c>
      <c r="C4" s="160" t="s">
        <v>210</v>
      </c>
      <c r="D4" s="161" t="s">
        <v>31</v>
      </c>
      <c r="E4" s="161" t="s">
        <v>32</v>
      </c>
      <c r="G4" s="212" t="s">
        <v>209</v>
      </c>
      <c r="H4" s="212"/>
      <c r="J4" s="117"/>
    </row>
    <row r="5" spans="1:10" ht="12.75">
      <c r="A5" s="164">
        <v>1</v>
      </c>
      <c r="B5" s="164">
        <v>2</v>
      </c>
      <c r="C5" s="164">
        <v>3</v>
      </c>
      <c r="D5" s="164">
        <v>4</v>
      </c>
      <c r="E5" s="164">
        <v>5</v>
      </c>
      <c r="J5" s="117"/>
    </row>
    <row r="6" spans="1:10" ht="12.75">
      <c r="A6" s="144"/>
      <c r="B6" s="144" t="s">
        <v>208</v>
      </c>
      <c r="C6" s="144"/>
      <c r="D6" s="149"/>
      <c r="E6" s="143">
        <v>515731</v>
      </c>
      <c r="J6" s="117"/>
    </row>
    <row r="7" spans="1:10" ht="63.75">
      <c r="A7" s="144" t="s">
        <v>136</v>
      </c>
      <c r="B7" s="163" t="s">
        <v>207</v>
      </c>
      <c r="C7" s="144" t="s">
        <v>206</v>
      </c>
      <c r="D7" s="149"/>
      <c r="E7" s="143">
        <v>515731</v>
      </c>
      <c r="J7" s="117"/>
    </row>
    <row r="8" ht="12.75">
      <c r="J8" s="117"/>
    </row>
    <row r="9" spans="1:6" ht="15.75">
      <c r="A9" s="255" t="s">
        <v>205</v>
      </c>
      <c r="B9" s="255"/>
      <c r="C9" s="255"/>
      <c r="D9" s="255"/>
      <c r="E9" s="162"/>
      <c r="F9" s="162"/>
    </row>
    <row r="10" ht="12.75"/>
    <row r="11" spans="1:8" ht="51" customHeight="1">
      <c r="A11" s="161"/>
      <c r="B11" s="160" t="s">
        <v>204</v>
      </c>
      <c r="C11" s="158" t="s">
        <v>203</v>
      </c>
      <c r="D11" s="159" t="s">
        <v>202</v>
      </c>
      <c r="E11" s="159" t="s">
        <v>201</v>
      </c>
      <c r="F11" s="159" t="s">
        <v>200</v>
      </c>
      <c r="G11" s="158" t="s">
        <v>199</v>
      </c>
      <c r="H11" s="157" t="s">
        <v>198</v>
      </c>
    </row>
    <row r="12" spans="1:10" ht="12.75">
      <c r="A12" s="152" t="s">
        <v>197</v>
      </c>
      <c r="B12" s="147">
        <v>24870817</v>
      </c>
      <c r="C12" s="156">
        <v>31388</v>
      </c>
      <c r="D12" s="147">
        <v>24902205</v>
      </c>
      <c r="E12" s="147">
        <v>1000</v>
      </c>
      <c r="F12" s="147">
        <v>26089</v>
      </c>
      <c r="G12" s="147">
        <v>-221038</v>
      </c>
      <c r="H12" s="147">
        <f aca="true" t="shared" si="0" ref="H12:H21">SUM(B12+C12+E12+F12+G12)</f>
        <v>24708256</v>
      </c>
      <c r="J12" s="146"/>
    </row>
    <row r="13" spans="1:10" ht="12.75">
      <c r="A13" s="144" t="s">
        <v>195</v>
      </c>
      <c r="B13" s="150">
        <v>20541252</v>
      </c>
      <c r="C13" s="155">
        <v>31388</v>
      </c>
      <c r="D13" s="149">
        <v>20572640</v>
      </c>
      <c r="E13" s="149">
        <v>1000</v>
      </c>
      <c r="F13" s="149">
        <v>26089</v>
      </c>
      <c r="G13" s="147">
        <v>21346</v>
      </c>
      <c r="H13" s="147">
        <f t="shared" si="0"/>
        <v>20621075</v>
      </c>
      <c r="J13" s="146"/>
    </row>
    <row r="14" spans="1:10" ht="12.75">
      <c r="A14" s="144" t="s">
        <v>1</v>
      </c>
      <c r="B14" s="150">
        <v>4329565</v>
      </c>
      <c r="C14" s="149">
        <v>0</v>
      </c>
      <c r="D14" s="147">
        <v>4329565</v>
      </c>
      <c r="E14" s="147">
        <v>0</v>
      </c>
      <c r="F14" s="147">
        <v>0</v>
      </c>
      <c r="G14" s="147">
        <v>-242384</v>
      </c>
      <c r="H14" s="147">
        <f t="shared" si="0"/>
        <v>4087181</v>
      </c>
      <c r="J14" s="146"/>
    </row>
    <row r="15" spans="1:10" ht="12.75">
      <c r="A15" s="152" t="s">
        <v>196</v>
      </c>
      <c r="B15" s="147">
        <v>26180378</v>
      </c>
      <c r="C15" s="156">
        <v>31388</v>
      </c>
      <c r="D15" s="147">
        <v>26211766</v>
      </c>
      <c r="E15" s="147">
        <v>1000</v>
      </c>
      <c r="F15" s="147">
        <v>26089</v>
      </c>
      <c r="G15" s="147">
        <v>-736769</v>
      </c>
      <c r="H15" s="147">
        <f t="shared" si="0"/>
        <v>25502086</v>
      </c>
      <c r="J15" s="146"/>
    </row>
    <row r="16" spans="1:10" ht="12.75">
      <c r="A16" s="154" t="s">
        <v>195</v>
      </c>
      <c r="B16" s="150">
        <v>20434808</v>
      </c>
      <c r="C16" s="155">
        <v>31388</v>
      </c>
      <c r="D16" s="149">
        <v>20466196</v>
      </c>
      <c r="E16" s="149">
        <v>1000</v>
      </c>
      <c r="F16" s="149">
        <v>26089</v>
      </c>
      <c r="G16" s="147">
        <v>69675</v>
      </c>
      <c r="H16" s="147">
        <f t="shared" si="0"/>
        <v>20562960</v>
      </c>
      <c r="J16" s="146"/>
    </row>
    <row r="17" spans="1:10" ht="12.75">
      <c r="A17" s="154" t="s">
        <v>1</v>
      </c>
      <c r="B17" s="150">
        <v>5745570</v>
      </c>
      <c r="C17" s="149">
        <v>0</v>
      </c>
      <c r="D17" s="150">
        <v>5745570</v>
      </c>
      <c r="E17" s="150">
        <v>0</v>
      </c>
      <c r="F17" s="150">
        <v>0</v>
      </c>
      <c r="G17" s="147">
        <v>-806444</v>
      </c>
      <c r="H17" s="147">
        <f t="shared" si="0"/>
        <v>4939126</v>
      </c>
      <c r="J17" s="146"/>
    </row>
    <row r="18" spans="1:10" ht="25.5">
      <c r="A18" s="153" t="s">
        <v>194</v>
      </c>
      <c r="B18" s="147">
        <v>-1309561</v>
      </c>
      <c r="C18" s="151">
        <v>0</v>
      </c>
      <c r="D18" s="147">
        <v>-1309561</v>
      </c>
      <c r="E18" s="147">
        <v>0</v>
      </c>
      <c r="F18" s="147">
        <v>0</v>
      </c>
      <c r="G18" s="147">
        <v>515731</v>
      </c>
      <c r="H18" s="147">
        <f t="shared" si="0"/>
        <v>-793830</v>
      </c>
      <c r="J18" s="146"/>
    </row>
    <row r="19" spans="1:10" ht="12.75">
      <c r="A19" s="152" t="s">
        <v>193</v>
      </c>
      <c r="B19" s="147">
        <v>1309561</v>
      </c>
      <c r="C19" s="151">
        <v>0</v>
      </c>
      <c r="D19" s="147">
        <v>1309561</v>
      </c>
      <c r="E19" s="147">
        <v>0</v>
      </c>
      <c r="F19" s="147">
        <v>0</v>
      </c>
      <c r="G19" s="147">
        <v>-515731</v>
      </c>
      <c r="H19" s="147">
        <f t="shared" si="0"/>
        <v>793830</v>
      </c>
      <c r="J19" s="146"/>
    </row>
    <row r="20" spans="1:10" ht="12.75">
      <c r="A20" s="144" t="s">
        <v>192</v>
      </c>
      <c r="B20" s="150">
        <v>3043467</v>
      </c>
      <c r="C20" s="149">
        <v>0</v>
      </c>
      <c r="D20" s="147">
        <v>3043467</v>
      </c>
      <c r="E20" s="147">
        <v>0</v>
      </c>
      <c r="F20" s="147">
        <v>0</v>
      </c>
      <c r="G20" s="147">
        <v>-515731</v>
      </c>
      <c r="H20" s="147">
        <f t="shared" si="0"/>
        <v>2527736</v>
      </c>
      <c r="J20" s="146"/>
    </row>
    <row r="21" spans="1:10" ht="12.75">
      <c r="A21" s="144" t="s">
        <v>191</v>
      </c>
      <c r="B21" s="150">
        <v>1733906</v>
      </c>
      <c r="C21" s="149">
        <v>0</v>
      </c>
      <c r="D21" s="148">
        <v>1733906</v>
      </c>
      <c r="E21" s="148">
        <v>0</v>
      </c>
      <c r="F21" s="148">
        <v>0</v>
      </c>
      <c r="G21" s="147"/>
      <c r="H21" s="147">
        <f t="shared" si="0"/>
        <v>1733906</v>
      </c>
      <c r="J21" s="146"/>
    </row>
    <row r="23" spans="1:12" ht="12.75">
      <c r="A23" s="144" t="s">
        <v>190</v>
      </c>
      <c r="B23" s="144"/>
      <c r="C23" s="143">
        <v>7538217.36</v>
      </c>
      <c r="D23" s="142"/>
      <c r="E23" s="142"/>
      <c r="F23" s="142"/>
      <c r="G23" s="212" t="s">
        <v>9</v>
      </c>
      <c r="H23" s="212"/>
      <c r="J23" s="140"/>
      <c r="K23" s="140"/>
      <c r="L23" s="140"/>
    </row>
    <row r="24" spans="1:12" ht="12.75">
      <c r="A24" s="256" t="s">
        <v>189</v>
      </c>
      <c r="B24" s="257"/>
      <c r="C24" s="145">
        <v>-1733906</v>
      </c>
      <c r="D24" s="253" t="s">
        <v>188</v>
      </c>
      <c r="E24" s="254"/>
      <c r="F24" s="254"/>
      <c r="G24" s="212" t="s">
        <v>10</v>
      </c>
      <c r="H24" s="212"/>
      <c r="J24" s="140"/>
      <c r="K24" s="140"/>
      <c r="L24" s="140"/>
    </row>
    <row r="25" spans="1:12" ht="12.75">
      <c r="A25" s="144" t="s">
        <v>187</v>
      </c>
      <c r="B25" s="144"/>
      <c r="C25" s="143">
        <v>3177702</v>
      </c>
      <c r="D25" s="142"/>
      <c r="E25" s="142"/>
      <c r="F25" s="142"/>
      <c r="H25" s="60"/>
      <c r="J25" s="140"/>
      <c r="K25" s="140"/>
      <c r="L25" s="140"/>
    </row>
    <row r="26" spans="1:12" ht="25.5" customHeight="1">
      <c r="A26" s="251" t="s">
        <v>186</v>
      </c>
      <c r="B26" s="252"/>
      <c r="C26" s="141">
        <v>8982013.36</v>
      </c>
      <c r="D26" s="253" t="s">
        <v>185</v>
      </c>
      <c r="E26" s="254"/>
      <c r="F26" s="254"/>
      <c r="G26" s="212" t="s">
        <v>111</v>
      </c>
      <c r="H26" s="212"/>
      <c r="J26" s="140"/>
      <c r="K26" s="140"/>
      <c r="L26" s="140"/>
    </row>
    <row r="27" spans="7:8" ht="12.75">
      <c r="G27" s="60"/>
      <c r="H27" s="60"/>
    </row>
    <row r="29" ht="12.75">
      <c r="G29" s="60"/>
    </row>
    <row r="30" ht="12.75">
      <c r="G30" s="60"/>
    </row>
    <row r="31" ht="12.75">
      <c r="G31" s="60"/>
    </row>
    <row r="32" ht="12.75">
      <c r="G32" s="60"/>
    </row>
  </sheetData>
  <sheetProtection/>
  <mergeCells count="12">
    <mergeCell ref="G1:H1"/>
    <mergeCell ref="G2:H2"/>
    <mergeCell ref="G3:H3"/>
    <mergeCell ref="G4:H4"/>
    <mergeCell ref="A9:D9"/>
    <mergeCell ref="A24:B24"/>
    <mergeCell ref="A26:B26"/>
    <mergeCell ref="D24:F24"/>
    <mergeCell ref="D26:F26"/>
    <mergeCell ref="G23:H23"/>
    <mergeCell ref="G24:H24"/>
    <mergeCell ref="G26:H2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14" sqref="J14"/>
    </sheetView>
  </sheetViews>
  <sheetFormatPr defaultColWidth="9.140625" defaultRowHeight="12.75"/>
  <cols>
    <col min="3" max="3" width="7.421875" style="0" customWidth="1"/>
    <col min="5" max="5" width="11.140625" style="0" customWidth="1"/>
    <col min="6" max="6" width="11.00390625" style="0" customWidth="1"/>
    <col min="7" max="7" width="11.7109375" style="0" customWidth="1"/>
  </cols>
  <sheetData>
    <row r="1" spans="6:9" ht="12.75">
      <c r="F1" s="201" t="s">
        <v>301</v>
      </c>
      <c r="G1" s="201"/>
      <c r="H1" s="201"/>
      <c r="I1" s="201"/>
    </row>
    <row r="2" spans="6:9" ht="12.75">
      <c r="F2" s="201" t="s">
        <v>300</v>
      </c>
      <c r="G2" s="201"/>
      <c r="H2" s="201"/>
      <c r="I2" s="201"/>
    </row>
    <row r="3" spans="6:9" ht="12.75">
      <c r="F3" s="201" t="s">
        <v>10</v>
      </c>
      <c r="G3" s="201"/>
      <c r="H3" s="201"/>
      <c r="I3" s="201"/>
    </row>
    <row r="4" spans="6:9" ht="12.75">
      <c r="F4" s="201" t="s">
        <v>73</v>
      </c>
      <c r="G4" s="201"/>
      <c r="H4" s="201"/>
      <c r="I4" s="201"/>
    </row>
    <row r="6" spans="1:9" ht="12.75">
      <c r="A6" s="206" t="s">
        <v>299</v>
      </c>
      <c r="B6" s="206"/>
      <c r="C6" s="206"/>
      <c r="D6" s="206"/>
      <c r="E6" s="206"/>
      <c r="F6" s="206"/>
      <c r="G6" s="206"/>
      <c r="H6" s="206"/>
      <c r="I6" s="206"/>
    </row>
    <row r="7" spans="1:9" ht="12.75">
      <c r="A7" s="199"/>
      <c r="B7" s="206" t="s">
        <v>298</v>
      </c>
      <c r="C7" s="206"/>
      <c r="D7" s="206"/>
      <c r="E7" s="206"/>
      <c r="F7" s="206"/>
      <c r="G7" s="206"/>
      <c r="H7" s="206"/>
      <c r="I7" s="199"/>
    </row>
    <row r="8" spans="1:9" ht="12.75">
      <c r="A8" s="199"/>
      <c r="B8" s="56"/>
      <c r="C8" s="56"/>
      <c r="D8" s="56"/>
      <c r="E8" s="56"/>
      <c r="F8" s="56"/>
      <c r="G8" s="56"/>
      <c r="H8" s="56"/>
      <c r="I8" s="199"/>
    </row>
    <row r="9" spans="1:8" ht="12.75">
      <c r="A9" s="262"/>
      <c r="B9" s="262"/>
      <c r="C9" s="262"/>
      <c r="D9" s="262"/>
      <c r="E9" s="262" t="s">
        <v>31</v>
      </c>
      <c r="F9" s="262"/>
      <c r="G9" s="262" t="s">
        <v>32</v>
      </c>
      <c r="H9" s="262"/>
    </row>
    <row r="10" spans="1:8" ht="18" customHeight="1">
      <c r="A10" s="210" t="s">
        <v>192</v>
      </c>
      <c r="B10" s="210"/>
      <c r="C10" s="210"/>
      <c r="D10" s="210"/>
      <c r="E10" s="267">
        <v>429495</v>
      </c>
      <c r="F10" s="210"/>
      <c r="G10" s="262"/>
      <c r="H10" s="262"/>
    </row>
    <row r="11" spans="1:8" ht="18.75" customHeight="1">
      <c r="A11" s="268" t="s">
        <v>297</v>
      </c>
      <c r="B11" s="268"/>
      <c r="C11" s="268"/>
      <c r="D11" s="268"/>
      <c r="E11" s="269">
        <v>429495</v>
      </c>
      <c r="F11" s="262"/>
      <c r="G11" s="262"/>
      <c r="H11" s="262"/>
    </row>
    <row r="12" spans="1:8" ht="14.25" customHeight="1">
      <c r="A12" s="207" t="s">
        <v>296</v>
      </c>
      <c r="B12" s="208"/>
      <c r="C12" s="208"/>
      <c r="D12" s="209"/>
      <c r="E12" s="272">
        <v>429495</v>
      </c>
      <c r="F12" s="280"/>
      <c r="G12" s="272"/>
      <c r="H12" s="209"/>
    </row>
    <row r="13" spans="1:8" ht="18" customHeight="1">
      <c r="A13" s="275" t="s">
        <v>279</v>
      </c>
      <c r="B13" s="275"/>
      <c r="C13" s="275"/>
      <c r="D13" s="275"/>
      <c r="E13" s="281">
        <v>406130</v>
      </c>
      <c r="F13" s="282"/>
      <c r="G13" s="273"/>
      <c r="H13" s="274"/>
    </row>
    <row r="14" spans="1:8" ht="93" customHeight="1">
      <c r="A14" s="264" t="s">
        <v>295</v>
      </c>
      <c r="B14" s="265"/>
      <c r="C14" s="265"/>
      <c r="D14" s="266"/>
      <c r="E14" s="270">
        <v>36600</v>
      </c>
      <c r="F14" s="271"/>
      <c r="G14" s="272"/>
      <c r="H14" s="280"/>
    </row>
    <row r="15" spans="1:8" ht="30.75" customHeight="1">
      <c r="A15" s="264" t="s">
        <v>294</v>
      </c>
      <c r="B15" s="265"/>
      <c r="C15" s="265"/>
      <c r="D15" s="266"/>
      <c r="E15" s="270">
        <v>57500</v>
      </c>
      <c r="F15" s="271"/>
      <c r="G15" s="272"/>
      <c r="H15" s="280"/>
    </row>
    <row r="16" spans="1:8" ht="45.75" customHeight="1">
      <c r="A16" s="264" t="s">
        <v>293</v>
      </c>
      <c r="B16" s="265"/>
      <c r="C16" s="265"/>
      <c r="D16" s="266"/>
      <c r="E16" s="270">
        <v>312030</v>
      </c>
      <c r="F16" s="271"/>
      <c r="G16" s="272"/>
      <c r="H16" s="280"/>
    </row>
    <row r="17" spans="1:8" ht="39" customHeight="1">
      <c r="A17" s="276" t="s">
        <v>292</v>
      </c>
      <c r="B17" s="277"/>
      <c r="C17" s="277"/>
      <c r="D17" s="278"/>
      <c r="E17" s="263">
        <v>23365</v>
      </c>
      <c r="F17" s="263"/>
      <c r="G17" s="263"/>
      <c r="H17" s="263"/>
    </row>
    <row r="18" spans="1:8" ht="17.25" customHeight="1">
      <c r="A18" s="258" t="s">
        <v>291</v>
      </c>
      <c r="B18" s="258"/>
      <c r="C18" s="258"/>
      <c r="D18" s="258"/>
      <c r="E18" s="260">
        <v>4000</v>
      </c>
      <c r="F18" s="260"/>
      <c r="G18" s="263"/>
      <c r="H18" s="263"/>
    </row>
    <row r="19" spans="1:8" ht="17.25" customHeight="1">
      <c r="A19" s="258" t="s">
        <v>290</v>
      </c>
      <c r="B19" s="258"/>
      <c r="C19" s="258"/>
      <c r="D19" s="258"/>
      <c r="E19" s="260">
        <v>19365</v>
      </c>
      <c r="F19" s="260"/>
      <c r="G19" s="270"/>
      <c r="H19" s="271"/>
    </row>
    <row r="20" spans="1:8" ht="17.25" customHeight="1">
      <c r="A20" s="259"/>
      <c r="B20" s="259"/>
      <c r="C20" s="259"/>
      <c r="D20" s="259"/>
      <c r="E20" s="261"/>
      <c r="F20" s="261"/>
      <c r="G20" s="198"/>
      <c r="H20" s="198"/>
    </row>
    <row r="21" spans="1:8" ht="17.25" customHeight="1">
      <c r="A21" s="259"/>
      <c r="B21" s="259"/>
      <c r="C21" s="259"/>
      <c r="D21" s="259"/>
      <c r="E21" s="261"/>
      <c r="F21" s="261"/>
      <c r="G21" s="198"/>
      <c r="H21" s="198"/>
    </row>
    <row r="22" spans="1:8" ht="12.75">
      <c r="A22" s="201"/>
      <c r="B22" s="201"/>
      <c r="C22" s="201"/>
      <c r="D22" s="201"/>
      <c r="E22" s="201"/>
      <c r="F22" s="201"/>
      <c r="G22" s="201"/>
      <c r="H22" s="201"/>
    </row>
    <row r="23" spans="1:9" ht="15.75">
      <c r="A23" s="211" t="s">
        <v>289</v>
      </c>
      <c r="B23" s="211"/>
      <c r="C23" s="211"/>
      <c r="D23" s="211"/>
      <c r="E23" s="211"/>
      <c r="F23" s="211"/>
      <c r="G23" s="211"/>
      <c r="H23" s="211"/>
      <c r="I23" s="211"/>
    </row>
    <row r="24" ht="6.75" customHeight="1"/>
    <row r="25" spans="1:9" ht="12.75">
      <c r="A25" s="262"/>
      <c r="B25" s="262"/>
      <c r="C25" s="262"/>
      <c r="D25" s="262" t="s">
        <v>288</v>
      </c>
      <c r="E25" s="262"/>
      <c r="F25" s="262" t="s">
        <v>287</v>
      </c>
      <c r="G25" s="262"/>
      <c r="H25" s="262"/>
      <c r="I25" s="262"/>
    </row>
    <row r="26" spans="1:9" ht="15.75" customHeight="1">
      <c r="A26" s="258" t="s">
        <v>286</v>
      </c>
      <c r="B26" s="258"/>
      <c r="C26" s="258"/>
      <c r="D26" s="269">
        <v>20000</v>
      </c>
      <c r="E26" s="262"/>
      <c r="F26" s="262"/>
      <c r="G26" s="262"/>
      <c r="H26" s="269">
        <v>20000</v>
      </c>
      <c r="I26" s="262"/>
    </row>
    <row r="27" spans="1:9" ht="15.75" customHeight="1">
      <c r="A27" s="210" t="s">
        <v>285</v>
      </c>
      <c r="B27" s="210"/>
      <c r="C27" s="210"/>
      <c r="D27" s="267">
        <v>268826</v>
      </c>
      <c r="E27" s="210"/>
      <c r="F27" s="279">
        <v>429495</v>
      </c>
      <c r="G27" s="279"/>
      <c r="H27" s="267">
        <v>698321</v>
      </c>
      <c r="I27" s="210"/>
    </row>
    <row r="28" spans="1:9" ht="15.75" customHeight="1">
      <c r="A28" s="262" t="s">
        <v>284</v>
      </c>
      <c r="B28" s="262"/>
      <c r="C28" s="262"/>
      <c r="D28" s="269">
        <v>268826</v>
      </c>
      <c r="E28" s="262"/>
      <c r="F28" s="260">
        <v>429495</v>
      </c>
      <c r="G28" s="260"/>
      <c r="H28" s="269">
        <f aca="true" t="shared" si="0" ref="H28:H35">D28+F28</f>
        <v>698321</v>
      </c>
      <c r="I28" s="262"/>
    </row>
    <row r="29" spans="1:9" ht="15" customHeight="1">
      <c r="A29" s="210" t="s">
        <v>283</v>
      </c>
      <c r="B29" s="210"/>
      <c r="C29" s="210"/>
      <c r="D29" s="267">
        <v>288626</v>
      </c>
      <c r="E29" s="210"/>
      <c r="F29" s="279">
        <v>429495</v>
      </c>
      <c r="G29" s="279"/>
      <c r="H29" s="269">
        <f t="shared" si="0"/>
        <v>718121</v>
      </c>
      <c r="I29" s="262"/>
    </row>
    <row r="30" spans="1:9" ht="15" customHeight="1">
      <c r="A30" s="210" t="s">
        <v>282</v>
      </c>
      <c r="B30" s="210"/>
      <c r="C30" s="210"/>
      <c r="D30" s="267">
        <v>124800</v>
      </c>
      <c r="E30" s="210"/>
      <c r="F30" s="279">
        <v>23365</v>
      </c>
      <c r="G30" s="279"/>
      <c r="H30" s="269">
        <f t="shared" si="0"/>
        <v>148165</v>
      </c>
      <c r="I30" s="262"/>
    </row>
    <row r="31" spans="1:9" ht="15.75" customHeight="1">
      <c r="A31" s="262" t="s">
        <v>281</v>
      </c>
      <c r="B31" s="262"/>
      <c r="C31" s="262"/>
      <c r="D31" s="269">
        <v>55790</v>
      </c>
      <c r="E31" s="262"/>
      <c r="F31" s="260">
        <v>4000</v>
      </c>
      <c r="G31" s="260"/>
      <c r="H31" s="269">
        <f t="shared" si="0"/>
        <v>59790</v>
      </c>
      <c r="I31" s="262"/>
    </row>
    <row r="32" spans="1:9" ht="15" customHeight="1">
      <c r="A32" s="262" t="s">
        <v>280</v>
      </c>
      <c r="B32" s="262"/>
      <c r="C32" s="262"/>
      <c r="D32" s="269">
        <v>69010</v>
      </c>
      <c r="E32" s="262"/>
      <c r="F32" s="260">
        <v>19365</v>
      </c>
      <c r="G32" s="260"/>
      <c r="H32" s="269">
        <f t="shared" si="0"/>
        <v>88375</v>
      </c>
      <c r="I32" s="262"/>
    </row>
    <row r="33" spans="1:9" ht="17.25" customHeight="1">
      <c r="A33" s="210" t="s">
        <v>279</v>
      </c>
      <c r="B33" s="210"/>
      <c r="C33" s="210"/>
      <c r="D33" s="267">
        <v>163826</v>
      </c>
      <c r="E33" s="210"/>
      <c r="F33" s="279">
        <v>406130</v>
      </c>
      <c r="G33" s="279"/>
      <c r="H33" s="269">
        <f t="shared" si="0"/>
        <v>569956</v>
      </c>
      <c r="I33" s="262"/>
    </row>
    <row r="34" spans="1:9" ht="17.25" customHeight="1">
      <c r="A34" s="262" t="s">
        <v>278</v>
      </c>
      <c r="B34" s="262"/>
      <c r="C34" s="262"/>
      <c r="D34" s="269">
        <v>163826</v>
      </c>
      <c r="E34" s="262"/>
      <c r="F34" s="260">
        <v>406130</v>
      </c>
      <c r="G34" s="260"/>
      <c r="H34" s="269">
        <f t="shared" si="0"/>
        <v>569956</v>
      </c>
      <c r="I34" s="262"/>
    </row>
    <row r="35" spans="1:9" ht="25.5" customHeight="1">
      <c r="A35" s="283" t="s">
        <v>277</v>
      </c>
      <c r="B35" s="283"/>
      <c r="C35" s="283"/>
      <c r="D35" s="279">
        <v>200</v>
      </c>
      <c r="E35" s="279"/>
      <c r="F35" s="279"/>
      <c r="G35" s="279"/>
      <c r="H35" s="269">
        <f t="shared" si="0"/>
        <v>200</v>
      </c>
      <c r="I35" s="262"/>
    </row>
    <row r="37" spans="7:9" ht="12.75">
      <c r="G37" s="201" t="s">
        <v>276</v>
      </c>
      <c r="H37" s="201"/>
      <c r="I37" s="201"/>
    </row>
    <row r="38" spans="7:9" ht="12.75">
      <c r="G38" s="201" t="s">
        <v>10</v>
      </c>
      <c r="H38" s="201"/>
      <c r="I38" s="201"/>
    </row>
    <row r="39" spans="7:9" ht="12.75">
      <c r="G39" s="201"/>
      <c r="H39" s="201"/>
      <c r="I39" s="201"/>
    </row>
    <row r="40" spans="7:9" ht="12.75">
      <c r="G40" s="201" t="s">
        <v>11</v>
      </c>
      <c r="H40" s="201"/>
      <c r="I40" s="201"/>
    </row>
  </sheetData>
  <sheetProtection/>
  <mergeCells count="95">
    <mergeCell ref="G14:H14"/>
    <mergeCell ref="G15:H15"/>
    <mergeCell ref="G18:H18"/>
    <mergeCell ref="H35:I35"/>
    <mergeCell ref="G38:I38"/>
    <mergeCell ref="G39:I39"/>
    <mergeCell ref="G40:I40"/>
    <mergeCell ref="A34:C34"/>
    <mergeCell ref="D34:E34"/>
    <mergeCell ref="F34:G34"/>
    <mergeCell ref="H34:I34"/>
    <mergeCell ref="A35:C35"/>
    <mergeCell ref="D35:E35"/>
    <mergeCell ref="F35:G35"/>
    <mergeCell ref="G37:I37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2:D22"/>
    <mergeCell ref="E22:F22"/>
    <mergeCell ref="A26:C26"/>
    <mergeCell ref="D26:E26"/>
    <mergeCell ref="F26:G26"/>
    <mergeCell ref="G22:H22"/>
    <mergeCell ref="H26:I26"/>
    <mergeCell ref="A23:I23"/>
    <mergeCell ref="A25:C25"/>
    <mergeCell ref="D25:E25"/>
    <mergeCell ref="G10:H10"/>
    <mergeCell ref="F27:G27"/>
    <mergeCell ref="H27:I27"/>
    <mergeCell ref="F25:G25"/>
    <mergeCell ref="H25:I25"/>
    <mergeCell ref="E16:F16"/>
    <mergeCell ref="G16:H16"/>
    <mergeCell ref="G19:H19"/>
    <mergeCell ref="E12:F12"/>
    <mergeCell ref="E13:F13"/>
    <mergeCell ref="E14:F14"/>
    <mergeCell ref="E15:F15"/>
    <mergeCell ref="G12:H12"/>
    <mergeCell ref="G13:H13"/>
    <mergeCell ref="A18:D18"/>
    <mergeCell ref="E18:F18"/>
    <mergeCell ref="A13:D13"/>
    <mergeCell ref="A17:D17"/>
    <mergeCell ref="A15:D15"/>
    <mergeCell ref="A16:D16"/>
    <mergeCell ref="F1:I1"/>
    <mergeCell ref="F2:I2"/>
    <mergeCell ref="F3:I3"/>
    <mergeCell ref="F4:I4"/>
    <mergeCell ref="A27:C27"/>
    <mergeCell ref="D27:E27"/>
    <mergeCell ref="A10:D10"/>
    <mergeCell ref="A11:D11"/>
    <mergeCell ref="E10:F10"/>
    <mergeCell ref="E11:F11"/>
    <mergeCell ref="G11:H11"/>
    <mergeCell ref="E17:F17"/>
    <mergeCell ref="A6:I6"/>
    <mergeCell ref="B7:H7"/>
    <mergeCell ref="E9:F9"/>
    <mergeCell ref="G9:H9"/>
    <mergeCell ref="G17:H17"/>
    <mergeCell ref="A9:D9"/>
    <mergeCell ref="A12:D12"/>
    <mergeCell ref="A14:D14"/>
    <mergeCell ref="A19:D19"/>
    <mergeCell ref="A20:D20"/>
    <mergeCell ref="A21:D21"/>
    <mergeCell ref="E19:F19"/>
    <mergeCell ref="E20:F20"/>
    <mergeCell ref="E21:F21"/>
  </mergeCells>
  <printOptions/>
  <pageMargins left="0.75" right="0.75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q</cp:lastModifiedBy>
  <cp:lastPrinted>2009-09-23T08:58:59Z</cp:lastPrinted>
  <dcterms:created xsi:type="dcterms:W3CDTF">2009-06-15T13:21:32Z</dcterms:created>
  <dcterms:modified xsi:type="dcterms:W3CDTF">2009-10-01T08:59:17Z</dcterms:modified>
  <cp:category/>
  <cp:version/>
  <cp:contentType/>
  <cp:contentStatus/>
</cp:coreProperties>
</file>