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5"/>
  </bookViews>
  <sheets>
    <sheet name="dochody" sheetId="1" r:id="rId1"/>
    <sheet name="wydatki" sheetId="2" r:id="rId2"/>
    <sheet name="WPI" sheetId="3" r:id="rId3"/>
    <sheet name="Zał.unijny" sheetId="4" r:id="rId4"/>
    <sheet name="Przychody" sheetId="5" r:id="rId5"/>
    <sheet name="inwestycje" sheetId="6" r:id="rId6"/>
  </sheets>
  <definedNames/>
  <calcPr fullCalcOnLoad="1"/>
</workbook>
</file>

<file path=xl/sharedStrings.xml><?xml version="1.0" encoding="utf-8"?>
<sst xmlns="http://schemas.openxmlformats.org/spreadsheetml/2006/main" count="376" uniqueCount="209">
  <si>
    <t>Załącznik Nr 1</t>
  </si>
  <si>
    <t>Rady Miejskiej w Drobinie</t>
  </si>
  <si>
    <t>Dział</t>
  </si>
  <si>
    <t>Rozdz.</t>
  </si>
  <si>
    <t>§</t>
  </si>
  <si>
    <t>Treść</t>
  </si>
  <si>
    <t>Zwiększa</t>
  </si>
  <si>
    <t>Zmniejsza</t>
  </si>
  <si>
    <t>Pozostała działalność</t>
  </si>
  <si>
    <t>Razem</t>
  </si>
  <si>
    <t>010</t>
  </si>
  <si>
    <t>Rolnictwo i łowiectwo</t>
  </si>
  <si>
    <t>Załącznik Nr 2</t>
  </si>
  <si>
    <t>01036</t>
  </si>
  <si>
    <t>wydatki na zakupy inwestycyjne jednostek budżetowych</t>
  </si>
  <si>
    <t>RAZEM</t>
  </si>
  <si>
    <t>Przewodniczący</t>
  </si>
  <si>
    <t>Maciej Klekowicki</t>
  </si>
  <si>
    <t>Załącznik Nr 3</t>
  </si>
  <si>
    <t>Limity wydatków na wieloletnie programy inwestycyjne w latach 2008 - 2010</t>
  </si>
  <si>
    <t>w złotych</t>
  </si>
  <si>
    <t>Lp.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</si>
  <si>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</si>
  <si>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</si>
  <si>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</si>
  <si>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</si>
  <si>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</si>
  <si>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</si>
  <si>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</si>
  <si>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</si>
  <si>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</si>
  <si>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</si>
  <si>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</si>
  <si>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</si>
  <si>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</si>
  <si>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</si>
  <si>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Wydatki inwestycyjne jednostek budżetowych - Centrum spacerowo - rekreacyjne w Drobinie</t>
  </si>
  <si>
    <t>UMiG Drobin</t>
  </si>
  <si>
    <t>2.</t>
  </si>
  <si>
    <t>3.</t>
  </si>
  <si>
    <t>4.</t>
  </si>
  <si>
    <t>Wydatki inwestycyjne jednostek budżetowych - Przebudowa drogi gminnej  Nr 290502 W Mogielnica-Kowalewo</t>
  </si>
  <si>
    <t>5.</t>
  </si>
  <si>
    <t>6.</t>
  </si>
  <si>
    <t>7.</t>
  </si>
  <si>
    <t>8.</t>
  </si>
  <si>
    <t>Wydatki inwestycyjne jednostek budżetowych - Termomodernizacja budynku przedszkola przy ul. Przyszłość 14 w Drobinie</t>
  </si>
  <si>
    <t>9.</t>
  </si>
  <si>
    <t>Wydatki inwestycyjne jednostek budżetowych - Budowa sieci monitoringu i modernizacja oświetlenia rynku w Drobinie</t>
  </si>
  <si>
    <t>10.</t>
  </si>
  <si>
    <t>Wydatki inwestycyjne jednostek budżetowych - Budowa boiska sportowego w Łęgu Probostwie</t>
  </si>
  <si>
    <t>11.</t>
  </si>
  <si>
    <t>Wydatki inwestycyjne jednostek budżetowych - Budowa boiska sportowego w Drobinie oraz urządzenie placu zabaw dla dzieci (dokumentacja + SW)</t>
  </si>
  <si>
    <t>Ogółem</t>
  </si>
  <si>
    <t>x</t>
  </si>
  <si>
    <t>Załącznik Nr 3a</t>
  </si>
  <si>
    <t>Zadania inwestycyjne w 2008 r.</t>
  </si>
  <si>
    <t>Nazwa zadania inwestycyjnego</t>
  </si>
  <si>
    <r>
      <t xml:space="preserve">rok 2008 </t>
    </r>
    <r>
      <rPr>
        <b/>
        <sz val="10"/>
        <rFont val="Arial CE"/>
        <family val="0"/>
      </rPr>
      <t>(8+9+10+11)</t>
    </r>
  </si>
  <si>
    <t>środki pochodzące
z innych  źródeł*</t>
  </si>
  <si>
    <t>01010</t>
  </si>
  <si>
    <t>Wydatki inwestycyjne jednostek budżetowych - Budowa sieci wodociągowej w Chudzynku</t>
  </si>
  <si>
    <t>Finansowanie programów i projektów ze środków funduszy strukturalnych, Funduszu Spójności oraz z funduszy unijnych finansujących Wspólną Politykę Rolną - Urządzenie centrum wsi Łęg Probostwo poprzez przebudowę komunikacji lokalnej</t>
  </si>
  <si>
    <t>Wydatki inwestycyjne jednostek budżetowych - Przebudowa ulicy Powstania Styczniowego w Drobinie - projekt</t>
  </si>
  <si>
    <t>Wydatki inwestycyjne jednostek budżetowych - Przebudowa drogi Kuchary-Cieśle Nr 290511 W - projekt</t>
  </si>
  <si>
    <t>Wydatki inwestycyjne jednostek budżetowych - Budowa ścieżki rowerowej Drobin-Świerczynek</t>
  </si>
  <si>
    <t>Wydatki na zakupy inwestycyjne jednostek budżetowych - do Sali konferencyjnej</t>
  </si>
  <si>
    <t>A - 640 000</t>
  </si>
  <si>
    <t>B-130000</t>
  </si>
  <si>
    <t>12.</t>
  </si>
  <si>
    <t>Wydatki inwestycyjne jednostek budżetowych - Opracowanie projektu budowlanego zamiennego uwzględniającego zmiany wprowadzone w trakcie budowy oczyszczalni ścieków w Łęgu Probostwie</t>
  </si>
  <si>
    <t>13.</t>
  </si>
  <si>
    <t>Wydatki inwestycyjne jednostek budżetowych - Wykonanie nowych punktów świetlnych</t>
  </si>
  <si>
    <t>14.</t>
  </si>
  <si>
    <t>Wydatki inwestycyjne jednostek budżetowych - Miejski Ośrodek Kultury - koncepcja architektoniczno - budowlana + dokumentacja projektowa + SW</t>
  </si>
  <si>
    <t>Wydatki inwestycyjne jednostek budżetowych - Przebudowa drogi gminnej Nr 290501W w Siemieniu</t>
  </si>
  <si>
    <t>Wydatki inwestycyjne jednostek budżetowych - Przebudowa  i adaptacja budynku gospodarczego na mieszkania socjalne położone przy ul.Tupadzkiej w Drobinie</t>
  </si>
  <si>
    <t>15.</t>
  </si>
  <si>
    <t>wydatki inwestycyjne jednostek budżetowych - Przebudowa drogi gminnej w Świerczynku - II etap</t>
  </si>
  <si>
    <t>16.</t>
  </si>
  <si>
    <t>Wydatki inwestycyjne jednostek budżetowych - Przebudowa dwóch odcinków dróg powiatowych relacji Nagórki Dobrskie-Warszewka-Wrogocin-Setropie</t>
  </si>
  <si>
    <t>wydatki inwestycyjne jednostek budżetowych - wykonanie dokumentacji projektowo-kosztorysowej na: parking przy Miejskim Ośrodku Sportu i Rekreacji w Drobinie, parking przy M-G Przedszkolu w Drobinie, pasaż spacerowy od ul.Płockiejdo ul.Przyszłość i od ul.Przyszłość do ul. Nowej w Drobinie</t>
  </si>
  <si>
    <t>17.</t>
  </si>
  <si>
    <t>18.</t>
  </si>
  <si>
    <t>19.</t>
  </si>
  <si>
    <t>wydatki inwestycyjne jednostek budżetowych - Ogrodzenie płyty boiska Miejskiego Ośrodka Sportu i rekreacji w Drobinie - inspektor nadzoru</t>
  </si>
  <si>
    <t>ZMIANY W WYDATKACH BUDŻETU MIASTA I GMINY DROBIN NA 2008R.</t>
  </si>
  <si>
    <t>ZMIANY W DOCHODACH BUDŻETU MIASTA I GMINY DROBIN NA 2008R.</t>
  </si>
  <si>
    <t>A - 95 133</t>
  </si>
  <si>
    <t>bieżące</t>
  </si>
  <si>
    <t>Oświata i wychowanie</t>
  </si>
  <si>
    <t>szkoły podstawowe</t>
  </si>
  <si>
    <t>O10</t>
  </si>
  <si>
    <t>Szkoła Drobin</t>
  </si>
  <si>
    <t>Szkoła Rogotwórsk</t>
  </si>
  <si>
    <t>Przedszkola</t>
  </si>
  <si>
    <t>Przedszkole Łęg Probostwo</t>
  </si>
  <si>
    <t>Wynagrodzenia osobowe pracowników</t>
  </si>
  <si>
    <t>Gospodarka komunalna i ochrona środowiska</t>
  </si>
  <si>
    <t>Bieżące</t>
  </si>
  <si>
    <t>Majątkowe</t>
  </si>
  <si>
    <t xml:space="preserve">Zwiększa </t>
  </si>
  <si>
    <t xml:space="preserve">Wydatki inwestycyjne jednostek budżetowych - Przebudowa drogi gminnej Nr 290535W Cieszewo-Maliszewko </t>
  </si>
  <si>
    <t>wydatki inwestycyjne jednostek budżetowych - Odnowa kamieniczek w centrum Drobina</t>
  </si>
  <si>
    <t>Wydatki inwestycyjne jednostek budżetowych - Remont budynków dydaktycznych A i B oraz sali gimnastycznej, Zespołu Szkół w Drobinie -wykonanie dokumentacji projektowej i Studium Wykonalności projektu</t>
  </si>
  <si>
    <t>wydatki inwestycyjne jednostek budżetowych - Urządzenie parku przy ul. Rynek w Drobinie</t>
  </si>
  <si>
    <t>Wydatki inwestycyjne jednostek budżetowych - Spięcie sieci wodociągowych: Karsy, Łęg Probostwo-Brelki, Kowalewo-Mogielnica, Brzechowo</t>
  </si>
  <si>
    <t>Wydatki inwestycyjne jednostek budżetowych - Przebudowa dróg: Drobin-Dobrosielice-Kowalewo, Świerczynek Siemienie, Mogielnica-Kowalewo</t>
  </si>
  <si>
    <t>Wydatki inwestycyjne jednostek budżetowych - Budowa hali sportowej przy Zespole Szkół w Drobinie</t>
  </si>
  <si>
    <t>Finansowanie programów i projektów ze środków funduszy strukturalnych, Funduszu Spójności oraz z funduszy unijnych finansujących Wspólną Politykę Rolną - Budowa oczyszczalni ścieków z kanalizacją sanitarną  w PGR Krajkowo</t>
  </si>
  <si>
    <t>A - 200000</t>
  </si>
  <si>
    <t>A - 200 000</t>
  </si>
  <si>
    <t>A - 50 000</t>
  </si>
  <si>
    <t>poz. 14, rubr.10 - A- śrdki UKFiS</t>
  </si>
  <si>
    <t>poz. 6, rubr. 10 - A - środki  z budżetu państwa</t>
  </si>
  <si>
    <t>z dnia 27 maja 2008r.</t>
  </si>
  <si>
    <t>O1036</t>
  </si>
  <si>
    <t>O1041</t>
  </si>
  <si>
    <t>Program Rozwoju Obszarów Wiejskich 2007-2013</t>
  </si>
  <si>
    <t>Współfinansowanie programów i projektów realizowanych ze środków funduszy strukturalnych, Funduszu Spójności oraz z funduszy unijnych finansujących Wspólną Politykę Rolną - Urządzenie centrum wsi Łęg Probostwo poprzez przebudowę komunikacji lokalnej</t>
  </si>
  <si>
    <t>01041</t>
  </si>
  <si>
    <t>Administracja publiczna</t>
  </si>
  <si>
    <t>Urzędy gmin</t>
  </si>
  <si>
    <t>Zakup samochodu</t>
  </si>
  <si>
    <t>Dział O10 - zmiana w rozdziałach nastąpiła w związku ze zmianą programu z SPO 2004-2006 na PROW 2007-2013.</t>
  </si>
  <si>
    <t>Wydatki osobowe niezaliczane do wynagrodzeń</t>
  </si>
  <si>
    <t>Załącznik Nr 4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</si>
  <si>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</si>
  <si>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</si>
  <si>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</si>
  <si>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</si>
  <si>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</si>
  <si>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</si>
  <si>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</si>
  <si>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</si>
  <si>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2008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</si>
  <si>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</si>
  <si>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</si>
  <si>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</si>
  <si>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</si>
  <si>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</si>
  <si>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</si>
  <si>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</si>
  <si>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</si>
  <si>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</si>
  <si>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</si>
  <si>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</si>
  <si>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</si>
  <si>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</si>
  <si>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</si>
  <si>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 PROW</t>
  </si>
  <si>
    <t>Oś: 3</t>
  </si>
  <si>
    <t>Działanie:  313</t>
  </si>
  <si>
    <t>Nazwa projektu: Urządzenie centrum wsi Łęg Probostwo poprzez przebudowę komunikacji lokalnej</t>
  </si>
  <si>
    <t>Razem wydatki:</t>
  </si>
  <si>
    <t>z tego: 2008 r.</t>
  </si>
  <si>
    <t>§ 6058</t>
  </si>
  <si>
    <t>§ 6059</t>
  </si>
  <si>
    <t>1.2</t>
  </si>
  <si>
    <t>Priorytet: 3</t>
  </si>
  <si>
    <t>Działanie: 321</t>
  </si>
  <si>
    <t>Nazwa projektu: Budowa oczyszczalni w Krajkowie</t>
  </si>
  <si>
    <t>900/90001</t>
  </si>
  <si>
    <t>Przewodniczący Rady Miejskiej w Drobinie</t>
  </si>
  <si>
    <t>010/01041</t>
  </si>
  <si>
    <t>Szkoła Cieszewo</t>
  </si>
  <si>
    <t xml:space="preserve">Szkoła Łęg </t>
  </si>
  <si>
    <t>Odzdziały przedszkolne w szkołach podstawowych</t>
  </si>
  <si>
    <t>Klasa "0" Cieszewo</t>
  </si>
  <si>
    <t>Klasa "0" Rogotwórsk</t>
  </si>
  <si>
    <t>Przedszkole Drobin</t>
  </si>
  <si>
    <t>Gimnazja</t>
  </si>
  <si>
    <t>Gimnazjum Drobin</t>
  </si>
  <si>
    <t>Gimnazjum Łęg Probostwo</t>
  </si>
  <si>
    <t>Stołówki szkolne</t>
  </si>
  <si>
    <t>Stołówka Drobin</t>
  </si>
  <si>
    <t>Stołówka Łęg Probostwo</t>
  </si>
  <si>
    <t>Edukacyjna opieka wychowawcza</t>
  </si>
  <si>
    <t>Świetlice szkolne</t>
  </si>
  <si>
    <t>Licea ogólnokształcące</t>
  </si>
  <si>
    <t>Restrukturyzacja i modernizacja sektora żywnościowego oraz rozwój obszarów wiejskich</t>
  </si>
  <si>
    <t>środki na dofinansowanie własnych inwestycji gmin, powiatów, samorządów województw, pozyskane z innych źródeł  - finansowanie programów i projektów ze środków funduszy strukturalnych, Funduszu Spójności oraz z funduszy unijnych finansujących Wspólną Politykę Rolną - Urządzenie centrum wsi Łęg Probostwo poprzez przebudowę komunikacji lokalnej</t>
  </si>
  <si>
    <t>poz. 15, rubr. 10 - B - środki z Agencji Nieruchomości Rolnej</t>
  </si>
  <si>
    <t>poz.2, 9, 10,  rubr.10 - A - środki z budżetu państwa</t>
  </si>
  <si>
    <t>na PROW 2007-2013.</t>
  </si>
  <si>
    <t xml:space="preserve">Dział O10 - zmiana w rozdziałach nastąpiła w związku ze zmianą programu z SPO 2004-2006 </t>
  </si>
  <si>
    <t>Wydatki osobowe niezaliczane do wynagrodzeń - ekwiwalent za pranie odzieży roboczej pracowników z robót publicznych</t>
  </si>
  <si>
    <t>Zakup usług zdrowotnych -                                                badania wstępne pracowników z robót publicznych</t>
  </si>
  <si>
    <t>Dotacje celowe otrzymane z powiatu na zadania bieżące realizowane na podstawie porozumień (umów) między jednostkami samorządu terytorialnego</t>
  </si>
  <si>
    <t xml:space="preserve">Dział 900 - pismo z Powiatowego Urzędu Pracy dotyczące zorganizowania robót publicznych </t>
  </si>
  <si>
    <t>dla 25 osób bezrobotnych.</t>
  </si>
  <si>
    <t>wydatki na zakupy inwestycyjne jednostek budżetowych - zakup mieszkania komunalnego</t>
  </si>
  <si>
    <t>Wynagrodzenia osobowe pracowników - roboty publiczne</t>
  </si>
  <si>
    <t>pozostała kwota ze środków gminy w kwocie 5.894,-</t>
  </si>
  <si>
    <t>Dział 750 - zakup samochodu sfinansowany w całości w 2008r.</t>
  </si>
  <si>
    <t>Dział 801, 854 - zmiana dostosowana do podwyżek wynagrodzeń nauczycieli i pracowników obsługi.</t>
  </si>
  <si>
    <t>Składki na ubezpieczenia społeczne - roboty publiczne</t>
  </si>
  <si>
    <t>Składki na Fundusz Pracy - roboty publiczne</t>
  </si>
  <si>
    <t>Załącznik Nr 5</t>
  </si>
  <si>
    <t>Przychody budżetu w 2008 r.</t>
  </si>
  <si>
    <t>Klasyfikacja
§</t>
  </si>
  <si>
    <t>Przychody ogółem:</t>
  </si>
  <si>
    <t xml:space="preserve"> -      </t>
  </si>
  <si>
    <t>Przychody z zaciągniętych pożyczek i kredytów na rynku krajowym</t>
  </si>
  <si>
    <t>§ 952</t>
  </si>
  <si>
    <t xml:space="preserve">Dział 900 - Zorganizowanie robót publicznych dla 25 osób częściowo sfinansowane z Powiatowego Urzędu Pracy w kwocie 194.607,- </t>
  </si>
  <si>
    <t>Wydatki na zakupy inwestycyjne jednostek budżetowych - Zakup samochodu - 71.960,-zł, zakup sprzętu komputerowego - 25.000,-</t>
  </si>
  <si>
    <t>do uchwały Nr 115/XXV/08</t>
  </si>
  <si>
    <t>Wydatki inwestycyjne jednostek budżetowych - Przebudowa ulic w mieście Drobinie: Przyszłość, Kryskich, Mniszkówny, Św.Stanisława Kostki, Ogrodowa, Komisji Edukacji Narodowej oraz ul. Płocka na odcinku od ul. Przyszłość do drogi powiatowej Nr 193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</si>
</sst>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_-* #,##0.0\ _z_ł_-;\-* #,##0.0\ _z_ł_-;_-* &quot;-&quot;??\ _z_ł_-;_-@_-"/>
    <numFmt numFmtId="174" formatCode="[$-415]d\ mmmm\ yyyy"/>
    <numFmt numFmtId="175" formatCode="#,##0\ _z_ł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3"/>
      <name val="Arial CE"/>
      <family val="0"/>
    </font>
    <font>
      <b/>
      <sz val="7"/>
      <name val="Arial CE"/>
      <family val="2"/>
    </font>
    <font>
      <b/>
      <i/>
      <sz val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3" fontId="0" fillId="0" borderId="1" xfId="15" applyBorder="1" applyAlignment="1">
      <alignment/>
    </xf>
    <xf numFmtId="0" fontId="1" fillId="0" borderId="1" xfId="0" applyFont="1" applyBorder="1" applyAlignment="1">
      <alignment/>
    </xf>
    <xf numFmtId="43" fontId="1" fillId="0" borderId="1" xfId="15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3" fontId="2" fillId="0" borderId="1" xfId="15" applyFont="1" applyBorder="1" applyAlignment="1">
      <alignment/>
    </xf>
    <xf numFmtId="0" fontId="2" fillId="0" borderId="0" xfId="0" applyFont="1" applyAlignment="1">
      <alignment/>
    </xf>
    <xf numFmtId="43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3" fontId="0" fillId="0" borderId="1" xfId="15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3" fontId="0" fillId="0" borderId="0" xfId="15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2" fontId="0" fillId="0" borderId="1" xfId="15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17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2" fontId="0" fillId="0" borderId="3" xfId="15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172" fontId="0" fillId="0" borderId="1" xfId="15" applyNumberFormat="1" applyBorder="1" applyAlignment="1">
      <alignment/>
    </xf>
    <xf numFmtId="0" fontId="0" fillId="0" borderId="1" xfId="0" applyFill="1" applyBorder="1" applyAlignment="1">
      <alignment horizontal="center"/>
    </xf>
    <xf numFmtId="172" fontId="0" fillId="0" borderId="1" xfId="15" applyNumberForma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43" fontId="0" fillId="0" borderId="1" xfId="0" applyNumberFormat="1" applyBorder="1" applyAlignment="1">
      <alignment/>
    </xf>
    <xf numFmtId="43" fontId="1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/>
    </xf>
    <xf numFmtId="43" fontId="2" fillId="0" borderId="1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2" fontId="0" fillId="0" borderId="1" xfId="15" applyNumberFormat="1" applyBorder="1" applyAlignment="1">
      <alignment horizontal="center"/>
    </xf>
    <xf numFmtId="175" fontId="0" fillId="0" borderId="1" xfId="0" applyNumberFormat="1" applyBorder="1" applyAlignment="1">
      <alignment vertical="center" wrapText="1"/>
    </xf>
    <xf numFmtId="172" fontId="0" fillId="0" borderId="1" xfId="0" applyNumberFormat="1" applyBorder="1" applyAlignment="1">
      <alignment vertical="center" wrapText="1"/>
    </xf>
    <xf numFmtId="0" fontId="0" fillId="0" borderId="0" xfId="0" applyAlignment="1">
      <alignment wrapText="1" readingOrder="1"/>
    </xf>
    <xf numFmtId="0" fontId="10" fillId="0" borderId="1" xfId="0" applyFont="1" applyBorder="1" applyAlignment="1">
      <alignment/>
    </xf>
    <xf numFmtId="0" fontId="5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 quotePrefix="1">
      <alignment horizontal="right"/>
    </xf>
    <xf numFmtId="0" fontId="13" fillId="0" borderId="5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44" fontId="0" fillId="0" borderId="0" xfId="18" applyFont="1" applyAlignment="1">
      <alignment horizontal="center"/>
    </xf>
    <xf numFmtId="44" fontId="0" fillId="0" borderId="0" xfId="18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2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6">
      <selection activeCell="H30" sqref="H30"/>
    </sheetView>
  </sheetViews>
  <sheetFormatPr defaultColWidth="9.00390625" defaultRowHeight="12.75"/>
  <cols>
    <col min="1" max="1" width="4.00390625" style="0" customWidth="1"/>
    <col min="2" max="2" width="6.125" style="0" customWidth="1"/>
    <col min="3" max="3" width="5.00390625" style="0" customWidth="1"/>
    <col min="4" max="4" width="21.00390625" style="0" customWidth="1"/>
    <col min="5" max="5" width="14.375" style="0" customWidth="1"/>
    <col min="6" max="6" width="9.00390625" style="0" customWidth="1"/>
    <col min="7" max="7" width="13.25390625" style="0" customWidth="1"/>
    <col min="8" max="8" width="14.00390625" style="0" bestFit="1" customWidth="1"/>
  </cols>
  <sheetData>
    <row r="1" spans="5:7" ht="12.75">
      <c r="E1" s="85" t="s">
        <v>0</v>
      </c>
      <c r="F1" s="85"/>
      <c r="G1" s="85"/>
    </row>
    <row r="2" spans="5:7" ht="12.75">
      <c r="E2" s="85" t="s">
        <v>207</v>
      </c>
      <c r="F2" s="85"/>
      <c r="G2" s="85"/>
    </row>
    <row r="3" spans="5:7" ht="12.75">
      <c r="E3" s="85" t="s">
        <v>1</v>
      </c>
      <c r="F3" s="85"/>
      <c r="G3" s="85"/>
    </row>
    <row r="4" spans="5:7" ht="12.75">
      <c r="E4" s="85" t="s">
        <v>115</v>
      </c>
      <c r="F4" s="85"/>
      <c r="G4" s="85"/>
    </row>
    <row r="6" spans="1:8" ht="16.5">
      <c r="A6" s="96" t="s">
        <v>87</v>
      </c>
      <c r="B6" s="96"/>
      <c r="C6" s="96"/>
      <c r="D6" s="96"/>
      <c r="E6" s="96"/>
      <c r="F6" s="96"/>
      <c r="G6" s="96"/>
      <c r="H6" s="96"/>
    </row>
    <row r="8" spans="1:8" ht="12.75">
      <c r="A8" s="86" t="s">
        <v>2</v>
      </c>
      <c r="B8" s="86" t="s">
        <v>3</v>
      </c>
      <c r="C8" s="86" t="s">
        <v>4</v>
      </c>
      <c r="D8" s="86" t="s">
        <v>5</v>
      </c>
      <c r="E8" s="91" t="s">
        <v>89</v>
      </c>
      <c r="F8" s="92"/>
      <c r="G8" s="91" t="s">
        <v>100</v>
      </c>
      <c r="H8" s="92"/>
    </row>
    <row r="9" spans="1:8" ht="12.75">
      <c r="A9" s="87"/>
      <c r="B9" s="87"/>
      <c r="C9" s="87"/>
      <c r="D9" s="87"/>
      <c r="E9" s="1" t="s">
        <v>6</v>
      </c>
      <c r="F9" s="1" t="s">
        <v>7</v>
      </c>
      <c r="G9" s="1" t="s">
        <v>6</v>
      </c>
      <c r="H9" s="1" t="s">
        <v>7</v>
      </c>
    </row>
    <row r="10" spans="1:8" ht="12.75">
      <c r="A10" s="43" t="s">
        <v>92</v>
      </c>
      <c r="B10" s="43"/>
      <c r="C10" s="43"/>
      <c r="D10" s="45" t="s">
        <v>11</v>
      </c>
      <c r="E10" s="10">
        <v>0</v>
      </c>
      <c r="F10" s="48">
        <v>0</v>
      </c>
      <c r="G10" s="48">
        <v>500000</v>
      </c>
      <c r="H10" s="10">
        <v>500000</v>
      </c>
    </row>
    <row r="11" spans="1:8" ht="64.5" customHeight="1">
      <c r="A11" s="42"/>
      <c r="B11" s="44" t="s">
        <v>116</v>
      </c>
      <c r="C11" s="44"/>
      <c r="D11" s="46" t="s">
        <v>180</v>
      </c>
      <c r="E11" s="49">
        <v>0</v>
      </c>
      <c r="F11" s="50">
        <v>0</v>
      </c>
      <c r="G11" s="50">
        <v>0</v>
      </c>
      <c r="H11" s="49">
        <v>500000</v>
      </c>
    </row>
    <row r="12" spans="1:8" ht="233.25" customHeight="1">
      <c r="A12" s="42"/>
      <c r="B12" s="42"/>
      <c r="C12" s="42">
        <v>6298</v>
      </c>
      <c r="D12" s="76" t="s">
        <v>181</v>
      </c>
      <c r="E12" s="47">
        <v>0</v>
      </c>
      <c r="F12" s="47">
        <v>0</v>
      </c>
      <c r="G12" s="47">
        <v>0</v>
      </c>
      <c r="H12" s="47">
        <v>500000</v>
      </c>
    </row>
    <row r="13" spans="1:8" s="6" customFormat="1" ht="38.25">
      <c r="A13" s="4"/>
      <c r="B13" s="15" t="s">
        <v>117</v>
      </c>
      <c r="C13" s="4"/>
      <c r="D13" s="14" t="s">
        <v>118</v>
      </c>
      <c r="E13" s="8">
        <v>0</v>
      </c>
      <c r="F13" s="8">
        <v>0</v>
      </c>
      <c r="G13" s="8">
        <v>500000</v>
      </c>
      <c r="H13" s="8">
        <v>0</v>
      </c>
    </row>
    <row r="14" spans="1:8" s="6" customFormat="1" ht="237" customHeight="1">
      <c r="A14" s="4"/>
      <c r="B14" s="7"/>
      <c r="C14" s="42">
        <v>6298</v>
      </c>
      <c r="D14" s="76" t="s">
        <v>181</v>
      </c>
      <c r="E14" s="17">
        <v>0</v>
      </c>
      <c r="F14" s="8">
        <v>0</v>
      </c>
      <c r="G14" s="8">
        <v>500000</v>
      </c>
      <c r="H14" s="17">
        <v>0</v>
      </c>
    </row>
    <row r="15" spans="1:8" s="6" customFormat="1" ht="39" customHeight="1">
      <c r="A15" s="4">
        <v>900</v>
      </c>
      <c r="B15" s="4"/>
      <c r="C15" s="4"/>
      <c r="D15" s="13" t="s">
        <v>98</v>
      </c>
      <c r="E15" s="5">
        <v>194607</v>
      </c>
      <c r="F15" s="8">
        <v>0</v>
      </c>
      <c r="G15" s="8">
        <v>0</v>
      </c>
      <c r="H15" s="17">
        <v>0</v>
      </c>
    </row>
    <row r="16" spans="1:8" s="6" customFormat="1" ht="17.25" customHeight="1">
      <c r="A16" s="7"/>
      <c r="B16" s="7">
        <v>90095</v>
      </c>
      <c r="C16" s="15"/>
      <c r="D16" s="14" t="s">
        <v>8</v>
      </c>
      <c r="E16" s="8">
        <v>194607</v>
      </c>
      <c r="F16" s="8">
        <v>0</v>
      </c>
      <c r="G16" s="8">
        <v>0</v>
      </c>
      <c r="H16" s="17">
        <v>0</v>
      </c>
    </row>
    <row r="17" spans="1:8" s="6" customFormat="1" ht="105.75" customHeight="1">
      <c r="A17" s="4"/>
      <c r="B17" s="7"/>
      <c r="C17" s="36">
        <v>2320</v>
      </c>
      <c r="D17" s="76" t="s">
        <v>188</v>
      </c>
      <c r="E17" s="17">
        <v>194607</v>
      </c>
      <c r="F17" s="8">
        <v>0</v>
      </c>
      <c r="G17" s="8">
        <v>0</v>
      </c>
      <c r="H17" s="17">
        <v>0</v>
      </c>
    </row>
    <row r="18" spans="1:8" s="6" customFormat="1" ht="12.75">
      <c r="A18" s="88" t="s">
        <v>9</v>
      </c>
      <c r="B18" s="89"/>
      <c r="C18" s="89"/>
      <c r="D18" s="90"/>
      <c r="E18" s="51">
        <v>197607</v>
      </c>
      <c r="F18" s="51">
        <v>0</v>
      </c>
      <c r="G18" s="10">
        <v>500000</v>
      </c>
      <c r="H18" s="10">
        <v>500000</v>
      </c>
    </row>
    <row r="20" spans="5:7" ht="12.75">
      <c r="E20" s="32"/>
      <c r="F20" s="32"/>
      <c r="G20" s="32"/>
    </row>
    <row r="21" spans="1:13" ht="12.75">
      <c r="A21" s="93" t="s">
        <v>185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ht="12.75">
      <c r="A22" t="s">
        <v>184</v>
      </c>
    </row>
    <row r="23" spans="5:7" ht="12.75">
      <c r="E23" s="32"/>
      <c r="F23" s="32"/>
      <c r="G23" s="35"/>
    </row>
    <row r="24" spans="1:10" ht="12.75">
      <c r="A24" s="94" t="s">
        <v>189</v>
      </c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2.75">
      <c r="A25" t="s">
        <v>190</v>
      </c>
      <c r="D25" s="35"/>
      <c r="E25" s="35"/>
      <c r="F25" s="35"/>
      <c r="G25" s="95"/>
      <c r="H25" s="95"/>
      <c r="I25" s="95"/>
      <c r="J25" s="95"/>
    </row>
    <row r="26" ht="12.75">
      <c r="G26" s="35"/>
    </row>
    <row r="27" spans="4:10" ht="12.75">
      <c r="D27" s="35"/>
      <c r="E27" s="35"/>
      <c r="F27" s="35"/>
      <c r="G27" s="94" t="s">
        <v>16</v>
      </c>
      <c r="H27" s="94"/>
      <c r="I27" s="94"/>
      <c r="J27" s="94"/>
    </row>
    <row r="28" spans="6:8" ht="12.75">
      <c r="F28" s="85" t="s">
        <v>1</v>
      </c>
      <c r="G28" s="85"/>
      <c r="H28" s="85"/>
    </row>
    <row r="29" spans="5:7" ht="12.75">
      <c r="E29" s="85"/>
      <c r="F29" s="85"/>
      <c r="G29" s="85"/>
    </row>
    <row r="30" ht="12.75">
      <c r="G30" t="s">
        <v>17</v>
      </c>
    </row>
    <row r="31" spans="6:8" ht="12.75">
      <c r="F31" s="85"/>
      <c r="G31" s="85"/>
      <c r="H31" s="85"/>
    </row>
    <row r="32" spans="6:8" ht="12.75">
      <c r="F32" s="85"/>
      <c r="G32" s="85"/>
      <c r="H32" s="85"/>
    </row>
    <row r="34" spans="6:8" ht="12.75">
      <c r="F34" s="85"/>
      <c r="G34" s="85"/>
      <c r="H34" s="85"/>
    </row>
  </sheetData>
  <mergeCells count="21">
    <mergeCell ref="E1:G1"/>
    <mergeCell ref="E2:G2"/>
    <mergeCell ref="E3:G3"/>
    <mergeCell ref="E4:G4"/>
    <mergeCell ref="A6:H6"/>
    <mergeCell ref="A8:A9"/>
    <mergeCell ref="B8:B9"/>
    <mergeCell ref="C8:C9"/>
    <mergeCell ref="E8:F8"/>
    <mergeCell ref="F28:H28"/>
    <mergeCell ref="D8:D9"/>
    <mergeCell ref="A18:D18"/>
    <mergeCell ref="G8:H8"/>
    <mergeCell ref="A21:M21"/>
    <mergeCell ref="A24:J24"/>
    <mergeCell ref="G27:J27"/>
    <mergeCell ref="G25:J25"/>
    <mergeCell ref="F32:H32"/>
    <mergeCell ref="F34:H34"/>
    <mergeCell ref="E29:G29"/>
    <mergeCell ref="F31:H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0"/>
  <sheetViews>
    <sheetView workbookViewId="0" topLeftCell="A63">
      <selection activeCell="H1" sqref="A1:M90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125" style="0" customWidth="1"/>
    <col min="4" max="4" width="49.625" style="0" customWidth="1"/>
    <col min="5" max="6" width="15.00390625" style="0" customWidth="1"/>
    <col min="7" max="8" width="13.625" style="0" customWidth="1"/>
  </cols>
  <sheetData>
    <row r="1" spans="5:8" ht="12.75">
      <c r="E1" s="85" t="s">
        <v>12</v>
      </c>
      <c r="F1" s="85"/>
      <c r="G1" s="85"/>
      <c r="H1" s="32"/>
    </row>
    <row r="2" spans="5:8" ht="12.75">
      <c r="E2" s="85" t="s">
        <v>207</v>
      </c>
      <c r="F2" s="85"/>
      <c r="G2" s="85"/>
      <c r="H2" s="35"/>
    </row>
    <row r="3" spans="5:8" ht="12.75">
      <c r="E3" s="85" t="s">
        <v>1</v>
      </c>
      <c r="F3" s="85"/>
      <c r="G3" s="85"/>
      <c r="H3" s="35"/>
    </row>
    <row r="4" spans="5:8" ht="12.75">
      <c r="E4" s="85" t="s">
        <v>115</v>
      </c>
      <c r="F4" s="85"/>
      <c r="G4" s="85"/>
      <c r="H4" s="35"/>
    </row>
    <row r="6" spans="1:8" s="12" customFormat="1" ht="18">
      <c r="A6" s="99" t="s">
        <v>86</v>
      </c>
      <c r="B6" s="99"/>
      <c r="C6" s="99"/>
      <c r="D6" s="99"/>
      <c r="E6" s="99"/>
      <c r="F6" s="99"/>
      <c r="G6" s="99"/>
      <c r="H6" s="99"/>
    </row>
    <row r="8" spans="1:8" ht="12.75">
      <c r="A8" s="86" t="s">
        <v>2</v>
      </c>
      <c r="B8" s="86" t="s">
        <v>3</v>
      </c>
      <c r="C8" s="86" t="s">
        <v>4</v>
      </c>
      <c r="D8" s="86" t="s">
        <v>5</v>
      </c>
      <c r="E8" s="91" t="s">
        <v>99</v>
      </c>
      <c r="F8" s="92"/>
      <c r="G8" s="97" t="s">
        <v>100</v>
      </c>
      <c r="H8" s="97"/>
    </row>
    <row r="9" spans="1:8" ht="12.75">
      <c r="A9" s="87"/>
      <c r="B9" s="87"/>
      <c r="C9" s="87"/>
      <c r="D9" s="87"/>
      <c r="E9" s="36" t="s">
        <v>6</v>
      </c>
      <c r="F9" s="36" t="s">
        <v>7</v>
      </c>
      <c r="G9" s="36" t="s">
        <v>101</v>
      </c>
      <c r="H9" s="40" t="s">
        <v>7</v>
      </c>
    </row>
    <row r="10" spans="1:8" s="6" customFormat="1" ht="12.75">
      <c r="A10" s="11" t="s">
        <v>10</v>
      </c>
      <c r="B10" s="4"/>
      <c r="C10" s="4"/>
      <c r="D10" s="13" t="s">
        <v>11</v>
      </c>
      <c r="E10" s="5">
        <f>SUM(E11)</f>
        <v>0</v>
      </c>
      <c r="F10" s="5">
        <v>0</v>
      </c>
      <c r="G10" s="5">
        <v>674500</v>
      </c>
      <c r="H10" s="5">
        <f>SUM(H11)</f>
        <v>674500</v>
      </c>
    </row>
    <row r="11" spans="1:8" s="9" customFormat="1" ht="67.5" customHeight="1">
      <c r="A11" s="7"/>
      <c r="B11" s="7" t="s">
        <v>116</v>
      </c>
      <c r="C11" s="7"/>
      <c r="D11" s="14" t="s">
        <v>62</v>
      </c>
      <c r="E11" s="8">
        <f>SUM(E12)</f>
        <v>0</v>
      </c>
      <c r="F11" s="8">
        <v>0</v>
      </c>
      <c r="G11" s="8">
        <v>0</v>
      </c>
      <c r="H11" s="8">
        <v>674500</v>
      </c>
    </row>
    <row r="12" spans="1:8" ht="12.75">
      <c r="A12" s="1"/>
      <c r="B12" s="1"/>
      <c r="C12" s="1">
        <v>6058</v>
      </c>
      <c r="D12" s="2"/>
      <c r="E12" s="3">
        <v>0</v>
      </c>
      <c r="F12" s="3">
        <v>0</v>
      </c>
      <c r="G12" s="3">
        <v>0</v>
      </c>
      <c r="H12" s="3">
        <v>500000</v>
      </c>
    </row>
    <row r="13" spans="1:8" ht="12.75">
      <c r="A13" s="1"/>
      <c r="B13" s="1"/>
      <c r="C13" s="1">
        <v>6059</v>
      </c>
      <c r="D13" s="2"/>
      <c r="E13" s="3">
        <v>0</v>
      </c>
      <c r="F13" s="3">
        <v>0</v>
      </c>
      <c r="G13" s="3">
        <v>0</v>
      </c>
      <c r="H13" s="3">
        <v>174500</v>
      </c>
    </row>
    <row r="14" spans="1:8" ht="12.75">
      <c r="A14" s="58"/>
      <c r="B14" s="7" t="s">
        <v>117</v>
      </c>
      <c r="C14" s="7"/>
      <c r="D14" s="14" t="s">
        <v>118</v>
      </c>
      <c r="E14" s="8">
        <v>0</v>
      </c>
      <c r="F14" s="8">
        <v>0</v>
      </c>
      <c r="G14" s="8">
        <v>674500</v>
      </c>
      <c r="H14" s="8">
        <v>0</v>
      </c>
    </row>
    <row r="15" spans="1:8" ht="63.75">
      <c r="A15" s="4"/>
      <c r="B15" s="7"/>
      <c r="C15" s="15">
        <v>6058</v>
      </c>
      <c r="D15" s="16" t="s">
        <v>62</v>
      </c>
      <c r="E15" s="17">
        <v>0</v>
      </c>
      <c r="F15" s="17">
        <v>0</v>
      </c>
      <c r="G15" s="17">
        <v>500000</v>
      </c>
      <c r="H15" s="17">
        <v>0</v>
      </c>
    </row>
    <row r="16" spans="1:8" ht="65.25" customHeight="1">
      <c r="A16" s="1"/>
      <c r="B16" s="1"/>
      <c r="C16" s="1">
        <v>6059</v>
      </c>
      <c r="D16" s="16" t="s">
        <v>119</v>
      </c>
      <c r="E16" s="3">
        <v>0</v>
      </c>
      <c r="F16" s="3"/>
      <c r="G16" s="3">
        <v>174500</v>
      </c>
      <c r="H16" s="3">
        <v>0</v>
      </c>
    </row>
    <row r="17" spans="1:8" ht="12.75">
      <c r="A17" s="4">
        <v>750</v>
      </c>
      <c r="B17" s="4"/>
      <c r="C17" s="4"/>
      <c r="D17" s="13" t="s">
        <v>121</v>
      </c>
      <c r="E17" s="5">
        <v>0</v>
      </c>
      <c r="F17" s="5">
        <v>0</v>
      </c>
      <c r="G17" s="5">
        <f>SUM(G18:G18)</f>
        <v>34960</v>
      </c>
      <c r="H17" s="5">
        <v>0</v>
      </c>
    </row>
    <row r="18" spans="1:8" s="6" customFormat="1" ht="12.75">
      <c r="A18" s="4"/>
      <c r="B18" s="7">
        <v>75023</v>
      </c>
      <c r="C18" s="7"/>
      <c r="D18" s="14" t="s">
        <v>122</v>
      </c>
      <c r="E18" s="8">
        <v>0</v>
      </c>
      <c r="F18" s="8">
        <v>0</v>
      </c>
      <c r="G18" s="8">
        <f>SUM(G19:G19)</f>
        <v>34960</v>
      </c>
      <c r="H18" s="8">
        <v>0</v>
      </c>
    </row>
    <row r="19" spans="1:8" s="9" customFormat="1" ht="12.75">
      <c r="A19" s="7"/>
      <c r="B19" s="7"/>
      <c r="C19" s="15">
        <v>6060</v>
      </c>
      <c r="D19" s="16" t="s">
        <v>14</v>
      </c>
      <c r="E19" s="17">
        <v>0</v>
      </c>
      <c r="F19" s="17">
        <v>0</v>
      </c>
      <c r="G19" s="17">
        <v>34960</v>
      </c>
      <c r="H19" s="17">
        <v>0</v>
      </c>
    </row>
    <row r="20" spans="1:8" s="9" customFormat="1" ht="12.75">
      <c r="A20" s="7"/>
      <c r="B20" s="7"/>
      <c r="C20" s="15"/>
      <c r="D20" s="16" t="s">
        <v>123</v>
      </c>
      <c r="E20" s="17">
        <v>0</v>
      </c>
      <c r="F20" s="17">
        <v>0</v>
      </c>
      <c r="G20" s="17">
        <v>34960</v>
      </c>
      <c r="H20" s="17">
        <v>0</v>
      </c>
    </row>
    <row r="21" spans="1:8" s="9" customFormat="1" ht="12.75">
      <c r="A21" s="4">
        <v>801</v>
      </c>
      <c r="B21" s="4"/>
      <c r="C21" s="4"/>
      <c r="D21" s="13" t="s">
        <v>90</v>
      </c>
      <c r="E21" s="5">
        <f>SUM(E22+E35+E42+E49+E56+E59)</f>
        <v>174188</v>
      </c>
      <c r="F21" s="5">
        <f>SUM(F22+F35+F42+F49+F56+F59)</f>
        <v>23444</v>
      </c>
      <c r="G21" s="5"/>
      <c r="H21" s="5"/>
    </row>
    <row r="22" spans="1:8" s="9" customFormat="1" ht="12.75">
      <c r="A22" s="7"/>
      <c r="B22" s="7">
        <v>80101</v>
      </c>
      <c r="C22" s="7"/>
      <c r="D22" s="14" t="s">
        <v>91</v>
      </c>
      <c r="E22" s="8">
        <f>SUM(E23+E26+E29+E32)</f>
        <v>119974</v>
      </c>
      <c r="F22" s="8">
        <f>SUM(F23+F26+F29+F32)</f>
        <v>6252</v>
      </c>
      <c r="G22" s="8"/>
      <c r="H22" s="8"/>
    </row>
    <row r="23" spans="1:8" s="9" customFormat="1" ht="12.75">
      <c r="A23" s="7"/>
      <c r="B23" s="7"/>
      <c r="C23" s="7"/>
      <c r="D23" s="14" t="s">
        <v>93</v>
      </c>
      <c r="E23" s="8">
        <f>SUM(E24:E25)</f>
        <v>71327</v>
      </c>
      <c r="F23" s="8">
        <v>0</v>
      </c>
      <c r="G23" s="8"/>
      <c r="H23" s="8"/>
    </row>
    <row r="24" spans="1:8" s="9" customFormat="1" ht="12.75">
      <c r="A24" s="7"/>
      <c r="B24" s="7"/>
      <c r="C24" s="15">
        <v>3020</v>
      </c>
      <c r="D24" s="16" t="s">
        <v>125</v>
      </c>
      <c r="E24" s="17">
        <v>8063</v>
      </c>
      <c r="F24" s="17">
        <v>0</v>
      </c>
      <c r="G24" s="17"/>
      <c r="H24" s="17"/>
    </row>
    <row r="25" spans="1:8" s="9" customFormat="1" ht="12.75">
      <c r="A25" s="7"/>
      <c r="B25" s="7"/>
      <c r="C25" s="15">
        <v>4010</v>
      </c>
      <c r="D25" s="16" t="s">
        <v>97</v>
      </c>
      <c r="E25" s="17">
        <v>63264</v>
      </c>
      <c r="F25" s="17">
        <v>0</v>
      </c>
      <c r="G25" s="17"/>
      <c r="H25" s="17"/>
    </row>
    <row r="26" spans="1:8" s="9" customFormat="1" ht="12.75">
      <c r="A26" s="7"/>
      <c r="B26" s="7"/>
      <c r="C26" s="7"/>
      <c r="D26" s="14" t="s">
        <v>166</v>
      </c>
      <c r="E26" s="8">
        <v>4646</v>
      </c>
      <c r="F26" s="8">
        <v>4646</v>
      </c>
      <c r="G26" s="8"/>
      <c r="H26" s="8"/>
    </row>
    <row r="27" spans="1:8" s="9" customFormat="1" ht="12.75">
      <c r="A27" s="7"/>
      <c r="B27" s="7"/>
      <c r="C27" s="15">
        <v>3020</v>
      </c>
      <c r="D27" s="16" t="s">
        <v>125</v>
      </c>
      <c r="E27" s="17">
        <v>4646</v>
      </c>
      <c r="F27" s="17">
        <v>0</v>
      </c>
      <c r="G27" s="17"/>
      <c r="H27" s="17"/>
    </row>
    <row r="28" spans="1:8" s="9" customFormat="1" ht="12.75">
      <c r="A28" s="7"/>
      <c r="B28" s="7"/>
      <c r="C28" s="15">
        <v>4010</v>
      </c>
      <c r="D28" s="16" t="s">
        <v>97</v>
      </c>
      <c r="E28" s="17">
        <v>0</v>
      </c>
      <c r="F28" s="17">
        <v>4646</v>
      </c>
      <c r="G28" s="17"/>
      <c r="H28" s="17"/>
    </row>
    <row r="29" spans="1:8" s="9" customFormat="1" ht="12.75">
      <c r="A29" s="4"/>
      <c r="B29" s="4"/>
      <c r="C29" s="4"/>
      <c r="D29" s="14" t="s">
        <v>165</v>
      </c>
      <c r="E29" s="8">
        <v>938</v>
      </c>
      <c r="F29" s="8">
        <v>1606</v>
      </c>
      <c r="G29" s="8"/>
      <c r="H29" s="8"/>
    </row>
    <row r="30" spans="1:8" s="9" customFormat="1" ht="12.75">
      <c r="A30" s="7"/>
      <c r="B30" s="7"/>
      <c r="C30" s="15">
        <v>3020</v>
      </c>
      <c r="D30" s="16" t="s">
        <v>125</v>
      </c>
      <c r="E30" s="17">
        <v>938</v>
      </c>
      <c r="F30" s="17">
        <v>0</v>
      </c>
      <c r="G30" s="17"/>
      <c r="H30" s="17"/>
    </row>
    <row r="31" spans="1:8" s="9" customFormat="1" ht="12.75">
      <c r="A31" s="15"/>
      <c r="B31" s="15"/>
      <c r="C31" s="15">
        <v>4010</v>
      </c>
      <c r="D31" s="16" t="s">
        <v>97</v>
      </c>
      <c r="E31" s="17">
        <v>0</v>
      </c>
      <c r="F31" s="17">
        <v>1606</v>
      </c>
      <c r="G31" s="17"/>
      <c r="H31" s="17"/>
    </row>
    <row r="32" spans="1:8" s="9" customFormat="1" ht="12.75">
      <c r="A32" s="7"/>
      <c r="B32" s="7"/>
      <c r="C32" s="15"/>
      <c r="D32" s="14" t="s">
        <v>94</v>
      </c>
      <c r="E32" s="8">
        <f>SUM(E33:E34)</f>
        <v>43063</v>
      </c>
      <c r="F32" s="8">
        <v>0</v>
      </c>
      <c r="G32" s="8"/>
      <c r="H32" s="8"/>
    </row>
    <row r="33" spans="1:8" s="9" customFormat="1" ht="12.75">
      <c r="A33" s="7"/>
      <c r="B33" s="7"/>
      <c r="C33" s="15">
        <v>3020</v>
      </c>
      <c r="D33" s="16" t="s">
        <v>125</v>
      </c>
      <c r="E33" s="17">
        <v>5183</v>
      </c>
      <c r="F33" s="17">
        <v>0</v>
      </c>
      <c r="G33" s="17"/>
      <c r="H33" s="17"/>
    </row>
    <row r="34" spans="1:8" s="9" customFormat="1" ht="12.75">
      <c r="A34" s="7"/>
      <c r="B34" s="7"/>
      <c r="C34" s="15">
        <v>4010</v>
      </c>
      <c r="D34" s="16" t="s">
        <v>97</v>
      </c>
      <c r="E34" s="17">
        <v>37880</v>
      </c>
      <c r="F34" s="17">
        <v>0</v>
      </c>
      <c r="G34" s="17"/>
      <c r="H34" s="17"/>
    </row>
    <row r="35" spans="1:8" s="9" customFormat="1" ht="12.75">
      <c r="A35" s="7"/>
      <c r="B35" s="7">
        <v>80103</v>
      </c>
      <c r="C35" s="15"/>
      <c r="D35" s="14" t="s">
        <v>167</v>
      </c>
      <c r="E35" s="8">
        <f>SUM(E36+E39)</f>
        <v>1111</v>
      </c>
      <c r="F35" s="8">
        <f>SUM(F36+F39)</f>
        <v>2000</v>
      </c>
      <c r="G35" s="8"/>
      <c r="H35" s="8"/>
    </row>
    <row r="36" spans="1:8" s="9" customFormat="1" ht="12.75">
      <c r="A36" s="7"/>
      <c r="B36" s="7"/>
      <c r="C36" s="15"/>
      <c r="D36" s="14" t="s">
        <v>168</v>
      </c>
      <c r="E36" s="8">
        <f>SUM(E37:E38)</f>
        <v>668</v>
      </c>
      <c r="F36" s="8">
        <v>0</v>
      </c>
      <c r="G36" s="8"/>
      <c r="H36" s="8"/>
    </row>
    <row r="37" spans="1:8" s="9" customFormat="1" ht="12.75">
      <c r="A37" s="7"/>
      <c r="B37" s="7"/>
      <c r="C37" s="15">
        <v>3020</v>
      </c>
      <c r="D37" s="16" t="s">
        <v>125</v>
      </c>
      <c r="E37" s="17">
        <v>341</v>
      </c>
      <c r="F37" s="17">
        <v>0</v>
      </c>
      <c r="G37" s="17"/>
      <c r="H37" s="17"/>
    </row>
    <row r="38" spans="1:8" s="9" customFormat="1" ht="12.75">
      <c r="A38" s="7"/>
      <c r="B38" s="7"/>
      <c r="C38" s="15">
        <v>4010</v>
      </c>
      <c r="D38" s="16" t="s">
        <v>97</v>
      </c>
      <c r="E38" s="17">
        <v>327</v>
      </c>
      <c r="F38" s="17">
        <v>0</v>
      </c>
      <c r="G38" s="17"/>
      <c r="H38" s="17"/>
    </row>
    <row r="39" spans="1:8" s="9" customFormat="1" ht="12.75">
      <c r="A39" s="7"/>
      <c r="B39" s="7"/>
      <c r="C39" s="15"/>
      <c r="D39" s="14" t="s">
        <v>169</v>
      </c>
      <c r="E39" s="8">
        <v>443</v>
      </c>
      <c r="F39" s="8">
        <v>2000</v>
      </c>
      <c r="G39" s="8"/>
      <c r="H39" s="8"/>
    </row>
    <row r="40" spans="1:8" s="9" customFormat="1" ht="12.75">
      <c r="A40" s="7"/>
      <c r="B40" s="7"/>
      <c r="C40" s="15">
        <v>3020</v>
      </c>
      <c r="D40" s="16" t="s">
        <v>125</v>
      </c>
      <c r="E40" s="17">
        <v>443</v>
      </c>
      <c r="F40" s="17">
        <v>0</v>
      </c>
      <c r="G40" s="17"/>
      <c r="H40" s="17"/>
    </row>
    <row r="41" spans="1:8" s="9" customFormat="1" ht="12.75">
      <c r="A41" s="7"/>
      <c r="B41" s="7"/>
      <c r="C41" s="15">
        <v>4010</v>
      </c>
      <c r="D41" s="16" t="s">
        <v>97</v>
      </c>
      <c r="E41" s="17">
        <v>0</v>
      </c>
      <c r="F41" s="17">
        <v>2000</v>
      </c>
      <c r="G41" s="17"/>
      <c r="H41" s="17"/>
    </row>
    <row r="42" spans="1:8" s="9" customFormat="1" ht="12.75">
      <c r="A42" s="7"/>
      <c r="B42" s="7">
        <v>80104</v>
      </c>
      <c r="C42" s="15"/>
      <c r="D42" s="14" t="s">
        <v>95</v>
      </c>
      <c r="E42" s="8">
        <v>839</v>
      </c>
      <c r="F42" s="8">
        <v>839</v>
      </c>
      <c r="G42" s="8"/>
      <c r="H42" s="8"/>
    </row>
    <row r="43" spans="1:8" s="9" customFormat="1" ht="12.75">
      <c r="A43" s="7"/>
      <c r="B43" s="7"/>
      <c r="C43" s="15"/>
      <c r="D43" s="14" t="s">
        <v>170</v>
      </c>
      <c r="E43" s="8">
        <v>121</v>
      </c>
      <c r="F43" s="8">
        <v>121</v>
      </c>
      <c r="G43" s="8"/>
      <c r="H43" s="8"/>
    </row>
    <row r="44" spans="1:8" s="9" customFormat="1" ht="12.75">
      <c r="A44" s="7"/>
      <c r="B44" s="7"/>
      <c r="C44" s="15">
        <v>3020</v>
      </c>
      <c r="D44" s="16" t="s">
        <v>125</v>
      </c>
      <c r="E44" s="17">
        <v>121</v>
      </c>
      <c r="F44" s="17">
        <v>0</v>
      </c>
      <c r="G44" s="17"/>
      <c r="H44" s="17"/>
    </row>
    <row r="45" spans="1:8" s="9" customFormat="1" ht="12.75">
      <c r="A45" s="7"/>
      <c r="B45" s="7"/>
      <c r="C45" s="15">
        <v>4010</v>
      </c>
      <c r="D45" s="16" t="s">
        <v>97</v>
      </c>
      <c r="E45" s="17">
        <v>0</v>
      </c>
      <c r="F45" s="17">
        <v>121</v>
      </c>
      <c r="G45" s="17"/>
      <c r="H45" s="17"/>
    </row>
    <row r="46" spans="1:8" s="9" customFormat="1" ht="12.75">
      <c r="A46" s="7"/>
      <c r="B46" s="7"/>
      <c r="C46" s="15"/>
      <c r="D46" s="14" t="s">
        <v>96</v>
      </c>
      <c r="E46" s="8">
        <v>718</v>
      </c>
      <c r="F46" s="8">
        <v>718</v>
      </c>
      <c r="G46" s="8"/>
      <c r="H46" s="8"/>
    </row>
    <row r="47" spans="1:8" s="9" customFormat="1" ht="12.75">
      <c r="A47" s="7"/>
      <c r="B47" s="7"/>
      <c r="C47" s="15">
        <v>3020</v>
      </c>
      <c r="D47" s="16" t="s">
        <v>125</v>
      </c>
      <c r="E47" s="17">
        <v>718</v>
      </c>
      <c r="F47" s="17">
        <v>0</v>
      </c>
      <c r="G47" s="17"/>
      <c r="H47" s="17"/>
    </row>
    <row r="48" spans="1:8" s="9" customFormat="1" ht="12.75">
      <c r="A48" s="7"/>
      <c r="B48" s="7"/>
      <c r="C48" s="15">
        <v>4010</v>
      </c>
      <c r="D48" s="16" t="s">
        <v>97</v>
      </c>
      <c r="E48" s="17">
        <v>0</v>
      </c>
      <c r="F48" s="17">
        <v>718</v>
      </c>
      <c r="G48" s="17"/>
      <c r="H48" s="17"/>
    </row>
    <row r="49" spans="1:8" s="9" customFormat="1" ht="12.75">
      <c r="A49" s="7"/>
      <c r="B49" s="7">
        <v>80110</v>
      </c>
      <c r="C49" s="15"/>
      <c r="D49" s="14" t="s">
        <v>171</v>
      </c>
      <c r="E49" s="8">
        <f>SUM(E50+E53)</f>
        <v>3999</v>
      </c>
      <c r="F49" s="8">
        <f>SUM(F50+F53)</f>
        <v>14353</v>
      </c>
      <c r="G49" s="8"/>
      <c r="H49" s="8"/>
    </row>
    <row r="50" spans="1:8" s="9" customFormat="1" ht="12.75">
      <c r="A50" s="7"/>
      <c r="B50" s="7"/>
      <c r="C50" s="15"/>
      <c r="D50" s="14" t="s">
        <v>172</v>
      </c>
      <c r="E50" s="8">
        <v>2675</v>
      </c>
      <c r="F50" s="8">
        <v>2675</v>
      </c>
      <c r="G50" s="8"/>
      <c r="H50" s="8"/>
    </row>
    <row r="51" spans="1:8" s="9" customFormat="1" ht="12.75">
      <c r="A51" s="7"/>
      <c r="B51" s="7"/>
      <c r="C51" s="15">
        <v>3020</v>
      </c>
      <c r="D51" s="16" t="s">
        <v>125</v>
      </c>
      <c r="E51" s="17">
        <v>2675</v>
      </c>
      <c r="F51" s="17"/>
      <c r="G51" s="17"/>
      <c r="H51" s="17"/>
    </row>
    <row r="52" spans="1:8" s="9" customFormat="1" ht="12.75">
      <c r="A52" s="7"/>
      <c r="B52" s="7"/>
      <c r="C52" s="15">
        <v>4010</v>
      </c>
      <c r="D52" s="16" t="s">
        <v>97</v>
      </c>
      <c r="E52" s="17">
        <v>0</v>
      </c>
      <c r="F52" s="17">
        <v>2675</v>
      </c>
      <c r="G52" s="17"/>
      <c r="H52" s="17"/>
    </row>
    <row r="53" spans="1:8" s="9" customFormat="1" ht="12.75">
      <c r="A53" s="7"/>
      <c r="B53" s="7"/>
      <c r="C53" s="15"/>
      <c r="D53" s="14" t="s">
        <v>173</v>
      </c>
      <c r="E53" s="8">
        <v>1324</v>
      </c>
      <c r="F53" s="8">
        <v>11678</v>
      </c>
      <c r="G53" s="8"/>
      <c r="H53" s="8"/>
    </row>
    <row r="54" spans="1:8" s="9" customFormat="1" ht="12.75">
      <c r="A54" s="7"/>
      <c r="B54" s="7"/>
      <c r="C54" s="15">
        <v>3020</v>
      </c>
      <c r="D54" s="16" t="s">
        <v>125</v>
      </c>
      <c r="E54" s="17">
        <v>1324</v>
      </c>
      <c r="F54" s="17">
        <v>0</v>
      </c>
      <c r="G54" s="17"/>
      <c r="H54" s="17"/>
    </row>
    <row r="55" spans="1:8" s="9" customFormat="1" ht="12.75">
      <c r="A55" s="7"/>
      <c r="B55" s="7"/>
      <c r="C55" s="15">
        <v>4010</v>
      </c>
      <c r="D55" s="16" t="s">
        <v>97</v>
      </c>
      <c r="E55" s="17">
        <v>0</v>
      </c>
      <c r="F55" s="17">
        <v>11678</v>
      </c>
      <c r="G55" s="17"/>
      <c r="H55" s="17"/>
    </row>
    <row r="56" spans="1:8" s="9" customFormat="1" ht="12.75">
      <c r="A56" s="7"/>
      <c r="B56" s="7">
        <v>80120</v>
      </c>
      <c r="C56" s="15"/>
      <c r="D56" s="14" t="s">
        <v>179</v>
      </c>
      <c r="E56" s="8">
        <f>SUM(E57:E58)</f>
        <v>33450</v>
      </c>
      <c r="F56" s="8"/>
      <c r="G56" s="8"/>
      <c r="H56" s="8"/>
    </row>
    <row r="57" spans="1:8" s="9" customFormat="1" ht="12.75">
      <c r="A57" s="7"/>
      <c r="B57" s="7"/>
      <c r="C57" s="15">
        <v>3020</v>
      </c>
      <c r="D57" s="16" t="s">
        <v>125</v>
      </c>
      <c r="E57" s="17">
        <v>5030</v>
      </c>
      <c r="F57" s="17"/>
      <c r="G57" s="17"/>
      <c r="H57" s="17"/>
    </row>
    <row r="58" spans="1:8" s="9" customFormat="1" ht="12.75">
      <c r="A58" s="7"/>
      <c r="B58" s="7"/>
      <c r="C58" s="15">
        <v>4010</v>
      </c>
      <c r="D58" s="16" t="s">
        <v>97</v>
      </c>
      <c r="E58" s="17">
        <v>28420</v>
      </c>
      <c r="F58" s="17"/>
      <c r="G58" s="17"/>
      <c r="H58" s="17"/>
    </row>
    <row r="59" spans="1:8" s="9" customFormat="1" ht="12.75">
      <c r="A59" s="7"/>
      <c r="B59" s="7">
        <v>80148</v>
      </c>
      <c r="C59" s="15"/>
      <c r="D59" s="14" t="s">
        <v>174</v>
      </c>
      <c r="E59" s="8">
        <f>SUM(E60+E62)</f>
        <v>14815</v>
      </c>
      <c r="F59" s="8">
        <v>0</v>
      </c>
      <c r="G59" s="8"/>
      <c r="H59" s="8"/>
    </row>
    <row r="60" spans="1:8" s="9" customFormat="1" ht="12.75">
      <c r="A60" s="7"/>
      <c r="B60" s="7"/>
      <c r="C60" s="15"/>
      <c r="D60" s="14" t="s">
        <v>175</v>
      </c>
      <c r="E60" s="8">
        <v>4461</v>
      </c>
      <c r="F60" s="8">
        <f>SUM(F61+F62)</f>
        <v>0</v>
      </c>
      <c r="G60" s="8"/>
      <c r="H60" s="8"/>
    </row>
    <row r="61" spans="1:8" s="9" customFormat="1" ht="12.75">
      <c r="A61" s="7"/>
      <c r="B61" s="7"/>
      <c r="C61" s="15">
        <v>4010</v>
      </c>
      <c r="D61" s="16" t="s">
        <v>97</v>
      </c>
      <c r="E61" s="17">
        <v>4461</v>
      </c>
      <c r="F61" s="17">
        <v>0</v>
      </c>
      <c r="G61" s="17"/>
      <c r="H61" s="17"/>
    </row>
    <row r="62" spans="1:8" s="9" customFormat="1" ht="12.75">
      <c r="A62" s="7"/>
      <c r="B62" s="7"/>
      <c r="C62" s="15"/>
      <c r="D62" s="14" t="s">
        <v>176</v>
      </c>
      <c r="E62" s="8">
        <v>10354</v>
      </c>
      <c r="F62" s="8">
        <v>0</v>
      </c>
      <c r="G62" s="8"/>
      <c r="H62" s="8"/>
    </row>
    <row r="63" spans="1:8" s="9" customFormat="1" ht="12.75">
      <c r="A63" s="7"/>
      <c r="B63" s="7"/>
      <c r="C63" s="15">
        <v>4010</v>
      </c>
      <c r="D63" s="16" t="s">
        <v>97</v>
      </c>
      <c r="E63" s="17">
        <v>10354</v>
      </c>
      <c r="F63" s="17">
        <v>0</v>
      </c>
      <c r="G63" s="17"/>
      <c r="H63" s="17"/>
    </row>
    <row r="64" spans="1:8" s="9" customFormat="1" ht="12.75">
      <c r="A64" s="58">
        <v>854</v>
      </c>
      <c r="B64" s="58"/>
      <c r="C64" s="4"/>
      <c r="D64" s="13" t="s">
        <v>177</v>
      </c>
      <c r="E64" s="5">
        <v>524</v>
      </c>
      <c r="F64" s="5">
        <v>3300</v>
      </c>
      <c r="G64" s="5"/>
      <c r="H64" s="5"/>
    </row>
    <row r="65" spans="1:8" s="9" customFormat="1" ht="12.75">
      <c r="A65" s="7"/>
      <c r="B65" s="7">
        <v>85401</v>
      </c>
      <c r="C65" s="15"/>
      <c r="D65" s="14" t="s">
        <v>178</v>
      </c>
      <c r="E65" s="8">
        <v>524</v>
      </c>
      <c r="F65" s="8">
        <v>3300</v>
      </c>
      <c r="G65" s="8"/>
      <c r="H65" s="8"/>
    </row>
    <row r="66" spans="1:8" s="9" customFormat="1" ht="12.75">
      <c r="A66" s="7"/>
      <c r="B66" s="7"/>
      <c r="C66" s="15">
        <v>3020</v>
      </c>
      <c r="D66" s="16" t="s">
        <v>125</v>
      </c>
      <c r="E66" s="17">
        <v>524</v>
      </c>
      <c r="F66" s="17">
        <v>0</v>
      </c>
      <c r="G66" s="17"/>
      <c r="H66" s="17"/>
    </row>
    <row r="67" spans="1:8" s="9" customFormat="1" ht="12.75">
      <c r="A67" s="7"/>
      <c r="B67" s="7"/>
      <c r="C67" s="15">
        <v>4010</v>
      </c>
      <c r="D67" s="16" t="s">
        <v>97</v>
      </c>
      <c r="E67" s="17">
        <v>0</v>
      </c>
      <c r="F67" s="17">
        <v>3300</v>
      </c>
      <c r="G67" s="17"/>
      <c r="H67" s="17"/>
    </row>
    <row r="68" spans="1:8" s="9" customFormat="1" ht="12.75">
      <c r="A68" s="4">
        <v>900</v>
      </c>
      <c r="B68" s="4"/>
      <c r="C68" s="4"/>
      <c r="D68" s="13" t="s">
        <v>98</v>
      </c>
      <c r="E68" s="5">
        <v>200501</v>
      </c>
      <c r="F68" s="5">
        <v>0</v>
      </c>
      <c r="G68" s="5">
        <v>0</v>
      </c>
      <c r="H68" s="5">
        <v>0</v>
      </c>
    </row>
    <row r="69" spans="1:8" s="9" customFormat="1" ht="12.75">
      <c r="A69" s="7"/>
      <c r="B69" s="7">
        <v>90095</v>
      </c>
      <c r="C69" s="15"/>
      <c r="D69" s="14" t="s">
        <v>8</v>
      </c>
      <c r="E69" s="8">
        <f>SUM(E70:E74)</f>
        <v>200501</v>
      </c>
      <c r="F69" s="8">
        <v>0</v>
      </c>
      <c r="G69" s="8">
        <v>0</v>
      </c>
      <c r="H69" s="8">
        <v>0</v>
      </c>
    </row>
    <row r="70" spans="1:8" s="9" customFormat="1" ht="42" customHeight="1">
      <c r="A70" s="7"/>
      <c r="B70" s="7"/>
      <c r="C70" s="15">
        <v>3020</v>
      </c>
      <c r="D70" s="16" t="s">
        <v>186</v>
      </c>
      <c r="E70" s="17">
        <v>756</v>
      </c>
      <c r="F70" s="17">
        <v>0</v>
      </c>
      <c r="G70" s="17">
        <v>0</v>
      </c>
      <c r="H70" s="17">
        <v>0</v>
      </c>
    </row>
    <row r="71" spans="1:8" ht="12.75">
      <c r="A71" s="1"/>
      <c r="B71" s="1"/>
      <c r="C71" s="1">
        <v>4010</v>
      </c>
      <c r="D71" s="16" t="s">
        <v>192</v>
      </c>
      <c r="E71" s="3">
        <v>168900</v>
      </c>
      <c r="F71" s="3">
        <v>0</v>
      </c>
      <c r="G71" s="3">
        <v>0</v>
      </c>
      <c r="H71" s="3">
        <v>0</v>
      </c>
    </row>
    <row r="72" spans="1:8" ht="12.75">
      <c r="A72" s="1"/>
      <c r="B72" s="1"/>
      <c r="C72" s="1">
        <v>4110</v>
      </c>
      <c r="D72" s="16" t="s">
        <v>196</v>
      </c>
      <c r="E72" s="3">
        <v>25707</v>
      </c>
      <c r="F72" s="3">
        <v>0</v>
      </c>
      <c r="G72" s="3">
        <v>0</v>
      </c>
      <c r="H72" s="3">
        <v>0</v>
      </c>
    </row>
    <row r="73" spans="1:8" ht="14.25" customHeight="1">
      <c r="A73" s="1"/>
      <c r="B73" s="1"/>
      <c r="C73" s="1">
        <v>4120</v>
      </c>
      <c r="D73" s="16" t="s">
        <v>197</v>
      </c>
      <c r="E73" s="3">
        <v>4138</v>
      </c>
      <c r="F73" s="3">
        <v>0</v>
      </c>
      <c r="G73" s="3">
        <v>0</v>
      </c>
      <c r="H73" s="3">
        <v>0</v>
      </c>
    </row>
    <row r="74" spans="1:8" ht="25.5" customHeight="1">
      <c r="A74" s="4"/>
      <c r="B74" s="4"/>
      <c r="C74" s="15">
        <v>4280</v>
      </c>
      <c r="D74" s="16" t="s">
        <v>187</v>
      </c>
      <c r="E74" s="17">
        <v>1000</v>
      </c>
      <c r="F74" s="17">
        <v>0</v>
      </c>
      <c r="G74" s="17">
        <v>0</v>
      </c>
      <c r="H74" s="17">
        <v>0</v>
      </c>
    </row>
    <row r="75" spans="1:8" ht="12.75">
      <c r="A75" s="97" t="s">
        <v>15</v>
      </c>
      <c r="B75" s="97"/>
      <c r="C75" s="97"/>
      <c r="D75" s="97"/>
      <c r="E75" s="3">
        <f>SUM(E10+E21+E64+E68)</f>
        <v>375213</v>
      </c>
      <c r="F75" s="3">
        <f>SUM(F10+F21+F64+F68)</f>
        <v>26744</v>
      </c>
      <c r="G75" s="3">
        <f>SUM(G10+G21+G64+G68+G17)</f>
        <v>709460</v>
      </c>
      <c r="H75" s="3">
        <f>SUM(H10+H21+H64+H68)</f>
        <v>674500</v>
      </c>
    </row>
    <row r="76" spans="4:8" s="18" customFormat="1" ht="12.75">
      <c r="D76" s="19"/>
      <c r="E76" s="20"/>
      <c r="F76" s="20"/>
      <c r="G76" s="20"/>
      <c r="H76" s="20"/>
    </row>
    <row r="77" spans="1:13" s="18" customFormat="1" ht="12.75" customHeight="1">
      <c r="A77" s="93" t="s">
        <v>124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1:13" s="18" customFormat="1" ht="12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28" ht="12.75">
      <c r="A79" s="94" t="s">
        <v>194</v>
      </c>
      <c r="B79" s="94"/>
      <c r="C79" s="94"/>
      <c r="D79" s="94"/>
      <c r="E79" s="94"/>
      <c r="F79" s="94"/>
      <c r="G79" s="94"/>
      <c r="H79" s="94"/>
      <c r="I79" s="94"/>
      <c r="J79" s="94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4:10" ht="12.75">
      <c r="D80" s="35"/>
      <c r="E80" s="35"/>
      <c r="F80" s="35"/>
      <c r="G80" s="95"/>
      <c r="H80" s="95"/>
      <c r="I80" s="95"/>
      <c r="J80" s="95"/>
    </row>
    <row r="81" spans="1:9" ht="12.75">
      <c r="A81" t="s">
        <v>195</v>
      </c>
      <c r="F81" s="35"/>
      <c r="H81" s="35"/>
      <c r="I81" s="35"/>
    </row>
    <row r="82" spans="7:9" ht="12.75">
      <c r="G82" s="35"/>
      <c r="H82" s="35"/>
      <c r="I82" s="35"/>
    </row>
    <row r="83" spans="1:10" ht="12.75">
      <c r="A83" s="94" t="s">
        <v>205</v>
      </c>
      <c r="B83" s="94"/>
      <c r="C83" s="94"/>
      <c r="D83" s="94"/>
      <c r="E83" s="94"/>
      <c r="F83" s="94"/>
      <c r="G83" s="94"/>
      <c r="H83" s="94"/>
      <c r="I83" s="94"/>
      <c r="J83" s="94"/>
    </row>
    <row r="84" spans="1:10" ht="12.75">
      <c r="A84" t="s">
        <v>193</v>
      </c>
      <c r="D84" s="35"/>
      <c r="E84" s="35"/>
      <c r="F84" s="35"/>
      <c r="G84" s="95"/>
      <c r="H84" s="95"/>
      <c r="I84" s="95"/>
      <c r="J84" s="95"/>
    </row>
    <row r="85" spans="4:9" ht="12.75">
      <c r="D85" s="53"/>
      <c r="G85" s="35"/>
      <c r="H85" s="35"/>
      <c r="I85" s="35"/>
    </row>
    <row r="86" spans="4:9" ht="12.75">
      <c r="D86" s="53"/>
      <c r="G86" s="35" t="s">
        <v>16</v>
      </c>
      <c r="H86" s="35"/>
      <c r="I86" s="35"/>
    </row>
    <row r="87" spans="4:9" ht="12.75">
      <c r="D87" s="53"/>
      <c r="G87" s="35" t="s">
        <v>1</v>
      </c>
      <c r="H87" s="35"/>
      <c r="I87" s="35"/>
    </row>
    <row r="88" spans="1:31" ht="12.75">
      <c r="A88" s="52"/>
      <c r="B88" s="52"/>
      <c r="C88" s="52"/>
      <c r="D88" s="52"/>
      <c r="E88" s="52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9" ht="12.75">
      <c r="A89" s="52"/>
      <c r="B89" s="52"/>
      <c r="C89" s="52"/>
      <c r="D89" s="52"/>
      <c r="E89" s="52"/>
      <c r="G89" s="35" t="s">
        <v>17</v>
      </c>
      <c r="H89" s="35"/>
      <c r="I89" s="35"/>
    </row>
    <row r="91" spans="5:8" ht="12.75">
      <c r="E91" s="85"/>
      <c r="F91" s="85"/>
      <c r="G91" s="85"/>
      <c r="H91" s="35"/>
    </row>
    <row r="92" spans="7:9" ht="12.75">
      <c r="G92" s="35"/>
      <c r="H92" s="35"/>
      <c r="I92" s="35"/>
    </row>
    <row r="93" spans="7:9" ht="12.75">
      <c r="G93" s="35"/>
      <c r="H93" s="35"/>
      <c r="I93" s="35"/>
    </row>
    <row r="95" spans="7:9" ht="12.75">
      <c r="G95" s="35"/>
      <c r="H95" s="35"/>
      <c r="I95" s="35"/>
    </row>
    <row r="97" spans="1:23" ht="12.75" customHeight="1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</row>
    <row r="99" ht="12.75">
      <c r="D99" s="32"/>
    </row>
    <row r="100" ht="12.75">
      <c r="D100" s="57"/>
    </row>
  </sheetData>
  <mergeCells count="20">
    <mergeCell ref="A97:W97"/>
    <mergeCell ref="A77:M77"/>
    <mergeCell ref="E1:G1"/>
    <mergeCell ref="E2:G2"/>
    <mergeCell ref="E3:G3"/>
    <mergeCell ref="E4:G4"/>
    <mergeCell ref="A6:H6"/>
    <mergeCell ref="A8:A9"/>
    <mergeCell ref="B8:B9"/>
    <mergeCell ref="C8:C9"/>
    <mergeCell ref="D8:D9"/>
    <mergeCell ref="E91:G91"/>
    <mergeCell ref="A78:M78"/>
    <mergeCell ref="E8:F8"/>
    <mergeCell ref="G8:H8"/>
    <mergeCell ref="A75:D75"/>
    <mergeCell ref="A79:J79"/>
    <mergeCell ref="G80:J80"/>
    <mergeCell ref="A83:J83"/>
    <mergeCell ref="G84:J8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24">
      <selection activeCell="H32" sqref="H32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6.125" style="0" customWidth="1"/>
    <col min="4" max="4" width="5.125" style="0" customWidth="1"/>
    <col min="5" max="5" width="25.125" style="0" customWidth="1"/>
    <col min="6" max="6" width="13.00390625" style="0" customWidth="1"/>
    <col min="7" max="7" width="12.00390625" style="0" customWidth="1"/>
    <col min="8" max="8" width="12.625" style="0" customWidth="1"/>
    <col min="9" max="9" width="3.125" style="0" customWidth="1"/>
    <col min="10" max="10" width="10.875" style="0" customWidth="1"/>
    <col min="11" max="11" width="3.75390625" style="0" customWidth="1"/>
    <col min="12" max="12" width="13.00390625" style="0" customWidth="1"/>
    <col min="13" max="13" width="12.125" style="0" customWidth="1"/>
    <col min="14" max="14" width="6.125" style="0" customWidth="1"/>
  </cols>
  <sheetData>
    <row r="1" spans="12:14" ht="12.75">
      <c r="L1" s="105" t="s">
        <v>18</v>
      </c>
      <c r="M1" s="106"/>
      <c r="N1" s="106"/>
    </row>
    <row r="2" spans="12:14" ht="12.75">
      <c r="L2" s="85" t="s">
        <v>207</v>
      </c>
      <c r="M2" s="85"/>
      <c r="N2" s="85"/>
    </row>
    <row r="3" spans="12:14" ht="12.75">
      <c r="L3" s="85" t="s">
        <v>1</v>
      </c>
      <c r="M3" s="85"/>
      <c r="N3" s="85"/>
    </row>
    <row r="4" spans="12:14" ht="12.75">
      <c r="L4" s="85" t="s">
        <v>115</v>
      </c>
      <c r="M4" s="85"/>
      <c r="N4" s="85"/>
    </row>
    <row r="5" spans="1:14" ht="18" customHeight="1">
      <c r="A5" s="107" t="s">
        <v>19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8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 t="s">
        <v>20</v>
      </c>
    </row>
    <row r="7" spans="1:14" ht="12.75" customHeight="1">
      <c r="A7" s="103" t="s">
        <v>21</v>
      </c>
      <c r="B7" s="103" t="s">
        <v>2</v>
      </c>
      <c r="C7" s="103" t="s">
        <v>3</v>
      </c>
      <c r="D7" s="103" t="s">
        <v>22</v>
      </c>
      <c r="E7" s="102" t="s">
        <v>23</v>
      </c>
      <c r="F7" s="102" t="s">
        <v>24</v>
      </c>
      <c r="G7" s="102" t="s">
        <v>25</v>
      </c>
      <c r="H7" s="102"/>
      <c r="I7" s="102"/>
      <c r="J7" s="102"/>
      <c r="K7" s="102"/>
      <c r="L7" s="102"/>
      <c r="M7" s="102"/>
      <c r="N7" s="101" t="s">
        <v>26</v>
      </c>
    </row>
    <row r="8" spans="1:14" ht="12.75" customHeight="1">
      <c r="A8" s="103"/>
      <c r="B8" s="103"/>
      <c r="C8" s="103"/>
      <c r="D8" s="103"/>
      <c r="E8" s="102"/>
      <c r="F8" s="102"/>
      <c r="G8" s="102" t="s">
        <v>27</v>
      </c>
      <c r="H8" s="102" t="s">
        <v>28</v>
      </c>
      <c r="I8" s="102"/>
      <c r="J8" s="102"/>
      <c r="K8" s="102"/>
      <c r="L8" s="102" t="s">
        <v>29</v>
      </c>
      <c r="M8" s="102" t="s">
        <v>30</v>
      </c>
      <c r="N8" s="101"/>
    </row>
    <row r="9" spans="1:14" ht="12.75" customHeight="1">
      <c r="A9" s="103"/>
      <c r="B9" s="103"/>
      <c r="C9" s="103"/>
      <c r="D9" s="103"/>
      <c r="E9" s="102"/>
      <c r="F9" s="102"/>
      <c r="G9" s="102"/>
      <c r="H9" s="102" t="s">
        <v>31</v>
      </c>
      <c r="I9" s="102" t="s">
        <v>32</v>
      </c>
      <c r="J9" s="101" t="s">
        <v>33</v>
      </c>
      <c r="K9" s="101" t="s">
        <v>34</v>
      </c>
      <c r="L9" s="102"/>
      <c r="M9" s="102"/>
      <c r="N9" s="101"/>
    </row>
    <row r="10" spans="1:14" ht="12.75">
      <c r="A10" s="103"/>
      <c r="B10" s="103"/>
      <c r="C10" s="103"/>
      <c r="D10" s="103"/>
      <c r="E10" s="102"/>
      <c r="F10" s="102"/>
      <c r="G10" s="102"/>
      <c r="H10" s="102"/>
      <c r="I10" s="102"/>
      <c r="J10" s="101"/>
      <c r="K10" s="101"/>
      <c r="L10" s="102"/>
      <c r="M10" s="102"/>
      <c r="N10" s="101"/>
    </row>
    <row r="11" spans="1:14" ht="166.5" customHeight="1">
      <c r="A11" s="103"/>
      <c r="B11" s="103"/>
      <c r="C11" s="103"/>
      <c r="D11" s="103"/>
      <c r="E11" s="102"/>
      <c r="F11" s="102"/>
      <c r="G11" s="102"/>
      <c r="H11" s="102"/>
      <c r="I11" s="102"/>
      <c r="J11" s="101"/>
      <c r="K11" s="101"/>
      <c r="L11" s="102"/>
      <c r="M11" s="102"/>
      <c r="N11" s="101"/>
    </row>
    <row r="12" spans="1:14" ht="12.7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</row>
    <row r="13" spans="1:14" ht="51">
      <c r="A13" s="24" t="s">
        <v>35</v>
      </c>
      <c r="B13" s="25" t="s">
        <v>10</v>
      </c>
      <c r="C13" s="25" t="s">
        <v>13</v>
      </c>
      <c r="D13" s="26">
        <v>6050</v>
      </c>
      <c r="E13" s="27" t="s">
        <v>36</v>
      </c>
      <c r="F13" s="28">
        <v>690000</v>
      </c>
      <c r="G13" s="28">
        <f aca="true" t="shared" si="0" ref="G13:G26">SUM(H13:K13)</f>
        <v>0</v>
      </c>
      <c r="H13" s="28">
        <v>0</v>
      </c>
      <c r="I13" s="26"/>
      <c r="J13" s="27"/>
      <c r="K13" s="26"/>
      <c r="L13" s="28">
        <v>690000</v>
      </c>
      <c r="M13" s="28"/>
      <c r="N13" s="29" t="s">
        <v>37</v>
      </c>
    </row>
    <row r="14" spans="1:14" ht="89.25">
      <c r="A14" s="24" t="s">
        <v>38</v>
      </c>
      <c r="B14" s="26">
        <v>600</v>
      </c>
      <c r="C14" s="26">
        <v>60016</v>
      </c>
      <c r="D14" s="26">
        <v>6050</v>
      </c>
      <c r="E14" s="27" t="s">
        <v>80</v>
      </c>
      <c r="F14" s="28">
        <v>3632086</v>
      </c>
      <c r="G14" s="28">
        <v>32086</v>
      </c>
      <c r="H14" s="28">
        <v>32086</v>
      </c>
      <c r="I14" s="26"/>
      <c r="J14" s="27"/>
      <c r="K14" s="26"/>
      <c r="L14" s="28">
        <v>1600000</v>
      </c>
      <c r="M14" s="28">
        <v>2000000</v>
      </c>
      <c r="N14" s="29" t="s">
        <v>37</v>
      </c>
    </row>
    <row r="15" spans="1:14" ht="140.25">
      <c r="A15" s="24" t="s">
        <v>39</v>
      </c>
      <c r="B15" s="26">
        <v>600</v>
      </c>
      <c r="C15" s="26">
        <v>60016</v>
      </c>
      <c r="D15" s="26">
        <v>6050</v>
      </c>
      <c r="E15" s="27" t="s">
        <v>208</v>
      </c>
      <c r="F15" s="28">
        <v>2500000</v>
      </c>
      <c r="G15" s="28">
        <f t="shared" si="0"/>
        <v>375000</v>
      </c>
      <c r="H15" s="28">
        <v>375000</v>
      </c>
      <c r="I15" s="26"/>
      <c r="J15" s="27"/>
      <c r="K15" s="26"/>
      <c r="L15" s="28">
        <v>1000000</v>
      </c>
      <c r="M15" s="28">
        <v>1125000</v>
      </c>
      <c r="N15" s="29" t="s">
        <v>37</v>
      </c>
    </row>
    <row r="16" spans="1:14" ht="63.75">
      <c r="A16" s="24" t="s">
        <v>40</v>
      </c>
      <c r="B16" s="26">
        <v>600</v>
      </c>
      <c r="C16" s="26">
        <v>60016</v>
      </c>
      <c r="D16" s="26">
        <v>6050</v>
      </c>
      <c r="E16" s="27" t="s">
        <v>102</v>
      </c>
      <c r="F16" s="28">
        <v>1600000</v>
      </c>
      <c r="G16" s="28">
        <v>0</v>
      </c>
      <c r="H16" s="28">
        <v>0</v>
      </c>
      <c r="I16" s="26"/>
      <c r="J16" s="27"/>
      <c r="K16" s="26"/>
      <c r="L16" s="28">
        <v>160000</v>
      </c>
      <c r="M16" s="28"/>
      <c r="N16" s="29" t="s">
        <v>37</v>
      </c>
    </row>
    <row r="17" spans="1:14" ht="63.75">
      <c r="A17" s="24" t="s">
        <v>42</v>
      </c>
      <c r="B17" s="26">
        <v>600</v>
      </c>
      <c r="C17" s="26">
        <v>60016</v>
      </c>
      <c r="D17" s="26">
        <v>6050</v>
      </c>
      <c r="E17" s="27" t="s">
        <v>41</v>
      </c>
      <c r="F17" s="28">
        <v>1200000</v>
      </c>
      <c r="G17" s="28">
        <v>600000</v>
      </c>
      <c r="H17" s="28">
        <v>600000</v>
      </c>
      <c r="I17" s="26"/>
      <c r="J17" s="27"/>
      <c r="K17" s="26"/>
      <c r="L17" s="28">
        <v>600000</v>
      </c>
      <c r="M17" s="28"/>
      <c r="N17" s="29" t="s">
        <v>37</v>
      </c>
    </row>
    <row r="18" spans="1:14" ht="65.25" customHeight="1">
      <c r="A18" s="24" t="s">
        <v>43</v>
      </c>
      <c r="B18" s="26">
        <v>600</v>
      </c>
      <c r="C18" s="26">
        <v>60016</v>
      </c>
      <c r="D18" s="26">
        <v>6050</v>
      </c>
      <c r="E18" s="27" t="s">
        <v>75</v>
      </c>
      <c r="F18" s="28">
        <v>1130900</v>
      </c>
      <c r="G18" s="28">
        <v>600000</v>
      </c>
      <c r="H18" s="28">
        <v>400000</v>
      </c>
      <c r="I18" s="26"/>
      <c r="J18" s="55" t="s">
        <v>110</v>
      </c>
      <c r="K18" s="26"/>
      <c r="L18" s="28">
        <v>530900</v>
      </c>
      <c r="M18" s="37"/>
      <c r="N18" s="38" t="s">
        <v>37</v>
      </c>
    </row>
    <row r="19" spans="1:14" ht="163.5" customHeight="1">
      <c r="A19" s="24" t="s">
        <v>44</v>
      </c>
      <c r="B19" s="26">
        <v>600</v>
      </c>
      <c r="C19" s="26">
        <v>60016</v>
      </c>
      <c r="D19" s="26">
        <v>6050</v>
      </c>
      <c r="E19" s="27" t="s">
        <v>81</v>
      </c>
      <c r="F19" s="28">
        <v>670000</v>
      </c>
      <c r="G19" s="28">
        <v>20740</v>
      </c>
      <c r="H19" s="28">
        <v>20740</v>
      </c>
      <c r="I19" s="33"/>
      <c r="J19" s="34"/>
      <c r="K19" s="33"/>
      <c r="L19" s="41">
        <v>649260</v>
      </c>
      <c r="M19" s="39">
        <v>0</v>
      </c>
      <c r="N19" s="38" t="s">
        <v>37</v>
      </c>
    </row>
    <row r="20" spans="1:14" ht="51">
      <c r="A20" s="24" t="s">
        <v>45</v>
      </c>
      <c r="B20" s="26">
        <v>700</v>
      </c>
      <c r="C20" s="26">
        <v>70095</v>
      </c>
      <c r="D20" s="26">
        <v>6050</v>
      </c>
      <c r="E20" s="27" t="s">
        <v>103</v>
      </c>
      <c r="F20" s="28">
        <v>840000</v>
      </c>
      <c r="G20" s="28">
        <v>40000</v>
      </c>
      <c r="H20" s="28">
        <v>40000</v>
      </c>
      <c r="I20" s="33"/>
      <c r="J20" s="34"/>
      <c r="K20" s="33"/>
      <c r="L20" s="41">
        <v>400000</v>
      </c>
      <c r="M20" s="54">
        <v>400000</v>
      </c>
      <c r="N20" s="38" t="s">
        <v>37</v>
      </c>
    </row>
    <row r="21" spans="1:14" ht="114.75">
      <c r="A21" s="24" t="s">
        <v>47</v>
      </c>
      <c r="B21" s="26">
        <v>801</v>
      </c>
      <c r="C21" s="26">
        <v>80101</v>
      </c>
      <c r="D21" s="26">
        <v>6050</v>
      </c>
      <c r="E21" s="27" t="s">
        <v>104</v>
      </c>
      <c r="F21" s="28">
        <v>2100000</v>
      </c>
      <c r="G21" s="28">
        <f t="shared" si="0"/>
        <v>70000</v>
      </c>
      <c r="H21" s="28">
        <v>70000</v>
      </c>
      <c r="I21" s="26"/>
      <c r="J21" s="27"/>
      <c r="K21" s="26"/>
      <c r="L21" s="28">
        <v>1000000</v>
      </c>
      <c r="M21" s="28">
        <v>1030000</v>
      </c>
      <c r="N21" s="29" t="s">
        <v>37</v>
      </c>
    </row>
    <row r="22" spans="1:14" ht="63.75">
      <c r="A22" s="24" t="s">
        <v>49</v>
      </c>
      <c r="B22" s="26">
        <v>801</v>
      </c>
      <c r="C22" s="26">
        <v>80104</v>
      </c>
      <c r="D22" s="26">
        <v>6050</v>
      </c>
      <c r="E22" s="27" t="s">
        <v>46</v>
      </c>
      <c r="F22" s="28">
        <v>405000</v>
      </c>
      <c r="G22" s="28">
        <f t="shared" si="0"/>
        <v>60000</v>
      </c>
      <c r="H22" s="28">
        <v>60000</v>
      </c>
      <c r="I22" s="26"/>
      <c r="J22" s="27"/>
      <c r="K22" s="26"/>
      <c r="L22" s="28">
        <v>345000</v>
      </c>
      <c r="M22" s="28"/>
      <c r="N22" s="29" t="s">
        <v>37</v>
      </c>
    </row>
    <row r="23" spans="1:14" ht="51">
      <c r="A23" s="24" t="s">
        <v>51</v>
      </c>
      <c r="B23" s="26">
        <v>900</v>
      </c>
      <c r="C23" s="26">
        <v>90004</v>
      </c>
      <c r="D23" s="26">
        <v>6050</v>
      </c>
      <c r="E23" s="27" t="s">
        <v>105</v>
      </c>
      <c r="F23" s="28">
        <v>165000</v>
      </c>
      <c r="G23" s="28">
        <v>15000</v>
      </c>
      <c r="H23" s="28">
        <v>15000</v>
      </c>
      <c r="I23" s="26"/>
      <c r="J23" s="27"/>
      <c r="K23" s="26"/>
      <c r="L23" s="28">
        <v>150000</v>
      </c>
      <c r="M23" s="28"/>
      <c r="N23" s="29" t="s">
        <v>37</v>
      </c>
    </row>
    <row r="24" spans="1:14" ht="63.75">
      <c r="A24" s="24" t="s">
        <v>69</v>
      </c>
      <c r="B24" s="26">
        <v>900</v>
      </c>
      <c r="C24" s="26">
        <v>90015</v>
      </c>
      <c r="D24" s="26">
        <v>6050</v>
      </c>
      <c r="E24" s="27" t="s">
        <v>48</v>
      </c>
      <c r="F24" s="28">
        <v>400000</v>
      </c>
      <c r="G24" s="28">
        <f t="shared" si="0"/>
        <v>60000</v>
      </c>
      <c r="H24" s="28">
        <v>60000</v>
      </c>
      <c r="I24" s="26"/>
      <c r="J24" s="27"/>
      <c r="K24" s="26"/>
      <c r="L24" s="28">
        <v>340000</v>
      </c>
      <c r="M24" s="28"/>
      <c r="N24" s="29" t="s">
        <v>37</v>
      </c>
    </row>
    <row r="25" spans="1:14" ht="51">
      <c r="A25" s="24" t="s">
        <v>71</v>
      </c>
      <c r="B25" s="26">
        <v>926</v>
      </c>
      <c r="C25" s="26">
        <v>92601</v>
      </c>
      <c r="D25" s="26">
        <v>6050</v>
      </c>
      <c r="E25" s="27" t="s">
        <v>50</v>
      </c>
      <c r="F25" s="28">
        <v>710000</v>
      </c>
      <c r="G25" s="28">
        <f t="shared" si="0"/>
        <v>100000</v>
      </c>
      <c r="H25" s="28">
        <v>100000</v>
      </c>
      <c r="I25" s="26"/>
      <c r="J25" s="27"/>
      <c r="K25" s="26"/>
      <c r="L25" s="28">
        <v>610000</v>
      </c>
      <c r="M25" s="28"/>
      <c r="N25" s="29" t="s">
        <v>37</v>
      </c>
    </row>
    <row r="26" spans="1:14" ht="76.5">
      <c r="A26" s="24" t="s">
        <v>73</v>
      </c>
      <c r="B26" s="26">
        <v>926</v>
      </c>
      <c r="C26" s="26">
        <v>92601</v>
      </c>
      <c r="D26" s="26">
        <v>6050</v>
      </c>
      <c r="E26" s="27" t="s">
        <v>52</v>
      </c>
      <c r="F26" s="28">
        <v>800000</v>
      </c>
      <c r="G26" s="28">
        <f t="shared" si="0"/>
        <v>0</v>
      </c>
      <c r="H26" s="28">
        <v>0</v>
      </c>
      <c r="I26" s="26"/>
      <c r="J26" s="27"/>
      <c r="K26" s="26"/>
      <c r="L26" s="28">
        <v>800000</v>
      </c>
      <c r="M26" s="28"/>
      <c r="N26" s="29" t="s">
        <v>37</v>
      </c>
    </row>
    <row r="27" spans="1:14" ht="12.75">
      <c r="A27" s="100" t="s">
        <v>53</v>
      </c>
      <c r="B27" s="100"/>
      <c r="C27" s="100"/>
      <c r="D27" s="100"/>
      <c r="E27" s="100"/>
      <c r="F27" s="30">
        <f>SUM(F13:F26)</f>
        <v>16842986</v>
      </c>
      <c r="G27" s="30">
        <f aca="true" t="shared" si="1" ref="G27:M27">SUM(G13:G26)</f>
        <v>1972826</v>
      </c>
      <c r="H27" s="30">
        <f t="shared" si="1"/>
        <v>1772826</v>
      </c>
      <c r="I27" s="30">
        <f t="shared" si="1"/>
        <v>0</v>
      </c>
      <c r="J27" s="30">
        <v>200000</v>
      </c>
      <c r="K27" s="30">
        <f t="shared" si="1"/>
        <v>0</v>
      </c>
      <c r="L27" s="30">
        <f t="shared" si="1"/>
        <v>8875160</v>
      </c>
      <c r="M27" s="30">
        <f t="shared" si="1"/>
        <v>4555000</v>
      </c>
      <c r="N27" s="31" t="s">
        <v>54</v>
      </c>
    </row>
    <row r="28" spans="1:12" ht="12.75">
      <c r="A28" s="104" t="s">
        <v>114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3" ht="12.75">
      <c r="A29" s="32"/>
      <c r="B29" s="32"/>
      <c r="C29" s="32"/>
      <c r="D29" s="32"/>
      <c r="E29" s="32"/>
      <c r="F29" s="32"/>
      <c r="L29" s="85" t="s">
        <v>16</v>
      </c>
      <c r="M29" s="85"/>
    </row>
    <row r="30" spans="1:13" ht="12.75">
      <c r="A30" s="32"/>
      <c r="B30" s="32"/>
      <c r="C30" s="32"/>
      <c r="D30" s="32"/>
      <c r="E30" s="32"/>
      <c r="F30" s="32"/>
      <c r="L30" s="85" t="s">
        <v>1</v>
      </c>
      <c r="M30" s="85"/>
    </row>
    <row r="32" spans="12:13" ht="12.75">
      <c r="L32" s="85" t="s">
        <v>17</v>
      </c>
      <c r="M32" s="85"/>
    </row>
  </sheetData>
  <mergeCells count="26">
    <mergeCell ref="L32:M32"/>
    <mergeCell ref="A28:L28"/>
    <mergeCell ref="L1:N1"/>
    <mergeCell ref="L2:N2"/>
    <mergeCell ref="L3:N3"/>
    <mergeCell ref="L4:N4"/>
    <mergeCell ref="A5:N5"/>
    <mergeCell ref="A7:A11"/>
    <mergeCell ref="B7:B11"/>
    <mergeCell ref="C7:C11"/>
    <mergeCell ref="J9:J11"/>
    <mergeCell ref="K9:K11"/>
    <mergeCell ref="D7:D11"/>
    <mergeCell ref="E7:E11"/>
    <mergeCell ref="F7:F11"/>
    <mergeCell ref="G7:M7"/>
    <mergeCell ref="L30:M30"/>
    <mergeCell ref="A27:E27"/>
    <mergeCell ref="L29:M29"/>
    <mergeCell ref="N7:N11"/>
    <mergeCell ref="G8:G11"/>
    <mergeCell ref="H8:K8"/>
    <mergeCell ref="L8:L11"/>
    <mergeCell ref="M8:M11"/>
    <mergeCell ref="H9:H11"/>
    <mergeCell ref="I9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9">
      <selection activeCell="C22" sqref="C22:Q25"/>
    </sheetView>
  </sheetViews>
  <sheetFormatPr defaultColWidth="9.00390625" defaultRowHeight="12.75"/>
  <cols>
    <col min="1" max="1" width="6.125" style="0" customWidth="1"/>
    <col min="2" max="2" width="26.25390625" style="0" customWidth="1"/>
    <col min="3" max="3" width="3.875" style="0" customWidth="1"/>
    <col min="4" max="4" width="9.00390625" style="0" customWidth="1"/>
    <col min="5" max="5" width="7.75390625" style="0" customWidth="1"/>
    <col min="6" max="6" width="7.875" style="0" customWidth="1"/>
    <col min="7" max="7" width="7.75390625" style="0" customWidth="1"/>
    <col min="8" max="8" width="8.875" style="0" customWidth="1"/>
    <col min="9" max="9" width="7.125" style="0" customWidth="1"/>
    <col min="10" max="10" width="5.125" style="0" customWidth="1"/>
    <col min="11" max="11" width="4.125" style="0" customWidth="1"/>
    <col min="12" max="12" width="8.125" style="0" customWidth="1"/>
    <col min="14" max="14" width="5.375" style="0" customWidth="1"/>
    <col min="15" max="15" width="3.00390625" style="0" customWidth="1"/>
    <col min="16" max="16" width="3.375" style="0" customWidth="1"/>
    <col min="17" max="17" width="8.375" style="0" customWidth="1"/>
  </cols>
  <sheetData>
    <row r="1" spans="1:17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40" t="s">
        <v>126</v>
      </c>
      <c r="N1" s="140"/>
      <c r="O1" s="140"/>
      <c r="P1" s="140"/>
      <c r="Q1" s="140"/>
    </row>
    <row r="2" spans="1:17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40" t="s">
        <v>207</v>
      </c>
      <c r="N2" s="140"/>
      <c r="O2" s="140"/>
      <c r="P2" s="140"/>
      <c r="Q2" s="140"/>
    </row>
    <row r="3" spans="1:17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40" t="s">
        <v>1</v>
      </c>
      <c r="N3" s="140"/>
      <c r="O3" s="140"/>
      <c r="P3" s="140"/>
      <c r="Q3" s="140"/>
    </row>
    <row r="4" spans="1:17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140" t="s">
        <v>115</v>
      </c>
      <c r="N4" s="140"/>
      <c r="O4" s="140"/>
      <c r="P4" s="140"/>
      <c r="Q4" s="140"/>
    </row>
    <row r="5" spans="1:17" ht="16.5" thickBot="1">
      <c r="A5" s="128" t="s">
        <v>127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" customHeight="1">
      <c r="A6" s="129" t="s">
        <v>21</v>
      </c>
      <c r="B6" s="132" t="s">
        <v>128</v>
      </c>
      <c r="C6" s="135" t="s">
        <v>129</v>
      </c>
      <c r="D6" s="135" t="s">
        <v>130</v>
      </c>
      <c r="E6" s="135" t="s">
        <v>131</v>
      </c>
      <c r="F6" s="136" t="s">
        <v>132</v>
      </c>
      <c r="G6" s="137"/>
      <c r="H6" s="136" t="s">
        <v>25</v>
      </c>
      <c r="I6" s="138"/>
      <c r="J6" s="138"/>
      <c r="K6" s="138"/>
      <c r="L6" s="138"/>
      <c r="M6" s="138"/>
      <c r="N6" s="138"/>
      <c r="O6" s="138"/>
      <c r="P6" s="138"/>
      <c r="Q6" s="139"/>
    </row>
    <row r="7" spans="1:17" ht="9.75" customHeight="1">
      <c r="A7" s="130"/>
      <c r="B7" s="133"/>
      <c r="C7" s="122"/>
      <c r="D7" s="122"/>
      <c r="E7" s="122"/>
      <c r="F7" s="121" t="s">
        <v>133</v>
      </c>
      <c r="G7" s="121" t="s">
        <v>134</v>
      </c>
      <c r="H7" s="118" t="s">
        <v>135</v>
      </c>
      <c r="I7" s="119"/>
      <c r="J7" s="119"/>
      <c r="K7" s="119"/>
      <c r="L7" s="119"/>
      <c r="M7" s="119"/>
      <c r="N7" s="119"/>
      <c r="O7" s="119"/>
      <c r="P7" s="119"/>
      <c r="Q7" s="120"/>
    </row>
    <row r="8" spans="1:17" ht="9" customHeight="1">
      <c r="A8" s="130"/>
      <c r="B8" s="133"/>
      <c r="C8" s="122"/>
      <c r="D8" s="122"/>
      <c r="E8" s="122"/>
      <c r="F8" s="122"/>
      <c r="G8" s="122"/>
      <c r="H8" s="121" t="s">
        <v>136</v>
      </c>
      <c r="I8" s="124" t="s">
        <v>137</v>
      </c>
      <c r="J8" s="125"/>
      <c r="K8" s="125"/>
      <c r="L8" s="125"/>
      <c r="M8" s="125"/>
      <c r="N8" s="125"/>
      <c r="O8" s="125"/>
      <c r="P8" s="125"/>
      <c r="Q8" s="126"/>
    </row>
    <row r="9" spans="1:17" ht="10.5" customHeight="1">
      <c r="A9" s="130"/>
      <c r="B9" s="133"/>
      <c r="C9" s="122"/>
      <c r="D9" s="122"/>
      <c r="E9" s="122"/>
      <c r="F9" s="122"/>
      <c r="G9" s="122"/>
      <c r="H9" s="122"/>
      <c r="I9" s="124" t="s">
        <v>138</v>
      </c>
      <c r="J9" s="125"/>
      <c r="K9" s="125"/>
      <c r="L9" s="127"/>
      <c r="M9" s="124" t="s">
        <v>139</v>
      </c>
      <c r="N9" s="125"/>
      <c r="O9" s="125"/>
      <c r="P9" s="125"/>
      <c r="Q9" s="126"/>
    </row>
    <row r="10" spans="1:17" ht="10.5" customHeight="1">
      <c r="A10" s="130"/>
      <c r="B10" s="133"/>
      <c r="C10" s="122"/>
      <c r="D10" s="122"/>
      <c r="E10" s="122"/>
      <c r="F10" s="122"/>
      <c r="G10" s="122"/>
      <c r="H10" s="122"/>
      <c r="I10" s="121" t="s">
        <v>140</v>
      </c>
      <c r="J10" s="124" t="s">
        <v>141</v>
      </c>
      <c r="K10" s="125"/>
      <c r="L10" s="127"/>
      <c r="M10" s="121" t="s">
        <v>142</v>
      </c>
      <c r="N10" s="124" t="s">
        <v>141</v>
      </c>
      <c r="O10" s="125"/>
      <c r="P10" s="125"/>
      <c r="Q10" s="126"/>
    </row>
    <row r="11" spans="1:17" ht="77.25" customHeight="1">
      <c r="A11" s="131"/>
      <c r="B11" s="134"/>
      <c r="C11" s="123"/>
      <c r="D11" s="123"/>
      <c r="E11" s="123"/>
      <c r="F11" s="123"/>
      <c r="G11" s="123"/>
      <c r="H11" s="123"/>
      <c r="I11" s="123"/>
      <c r="J11" s="60" t="s">
        <v>143</v>
      </c>
      <c r="K11" s="60" t="s">
        <v>144</v>
      </c>
      <c r="L11" s="60" t="s">
        <v>145</v>
      </c>
      <c r="M11" s="123"/>
      <c r="N11" s="60" t="s">
        <v>146</v>
      </c>
      <c r="O11" s="60" t="s">
        <v>143</v>
      </c>
      <c r="P11" s="60" t="s">
        <v>144</v>
      </c>
      <c r="Q11" s="61" t="s">
        <v>147</v>
      </c>
    </row>
    <row r="12" spans="1:17" ht="11.25" customHeight="1">
      <c r="A12" s="62">
        <v>1</v>
      </c>
      <c r="B12" s="63">
        <v>2</v>
      </c>
      <c r="C12" s="63">
        <v>3</v>
      </c>
      <c r="D12" s="63">
        <v>4</v>
      </c>
      <c r="E12" s="63">
        <v>5</v>
      </c>
      <c r="F12" s="63">
        <v>6</v>
      </c>
      <c r="G12" s="63">
        <v>7</v>
      </c>
      <c r="H12" s="63">
        <v>8</v>
      </c>
      <c r="I12" s="63">
        <v>9</v>
      </c>
      <c r="J12" s="63">
        <v>10</v>
      </c>
      <c r="K12" s="63">
        <v>11</v>
      </c>
      <c r="L12" s="63">
        <v>12</v>
      </c>
      <c r="M12" s="63">
        <v>13</v>
      </c>
      <c r="N12" s="63">
        <v>14</v>
      </c>
      <c r="O12" s="63">
        <v>15</v>
      </c>
      <c r="P12" s="63">
        <v>16</v>
      </c>
      <c r="Q12" s="64">
        <v>17</v>
      </c>
    </row>
    <row r="13" spans="1:17" ht="12.75">
      <c r="A13" s="65">
        <v>1</v>
      </c>
      <c r="B13" s="66" t="s">
        <v>148</v>
      </c>
      <c r="C13" s="67" t="s">
        <v>54</v>
      </c>
      <c r="D13" s="67" t="s">
        <v>54</v>
      </c>
      <c r="E13" s="4">
        <v>1344000</v>
      </c>
      <c r="F13" s="4">
        <v>341875</v>
      </c>
      <c r="G13" s="4">
        <v>1002125</v>
      </c>
      <c r="H13" s="4">
        <v>1344000</v>
      </c>
      <c r="I13" s="4">
        <v>341875</v>
      </c>
      <c r="J13" s="4">
        <v>0</v>
      </c>
      <c r="K13" s="4">
        <v>0</v>
      </c>
      <c r="L13" s="4">
        <v>341875</v>
      </c>
      <c r="M13" s="4">
        <v>1002125</v>
      </c>
      <c r="N13" s="4">
        <v>0</v>
      </c>
      <c r="O13" s="4">
        <v>0</v>
      </c>
      <c r="P13" s="4">
        <v>0</v>
      </c>
      <c r="Q13" s="68">
        <v>1002125</v>
      </c>
    </row>
    <row r="14" spans="1:17" ht="12" customHeight="1">
      <c r="A14" s="109" t="s">
        <v>149</v>
      </c>
      <c r="B14" s="69" t="s">
        <v>150</v>
      </c>
      <c r="C14" s="112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13"/>
    </row>
    <row r="15" spans="1:17" ht="12" customHeight="1">
      <c r="A15" s="110"/>
      <c r="B15" s="69" t="s">
        <v>151</v>
      </c>
      <c r="C15" s="11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1"/>
    </row>
    <row r="16" spans="1:17" ht="12.75">
      <c r="A16" s="110"/>
      <c r="B16" s="69" t="s">
        <v>152</v>
      </c>
      <c r="C16" s="114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</row>
    <row r="17" spans="1:17" ht="34.5" customHeight="1">
      <c r="A17" s="110"/>
      <c r="B17" s="70" t="s">
        <v>153</v>
      </c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/>
    </row>
    <row r="18" spans="1:17" ht="12.75" customHeight="1">
      <c r="A18" s="110"/>
      <c r="B18" s="75" t="s">
        <v>154</v>
      </c>
      <c r="C18" s="71" t="s">
        <v>54</v>
      </c>
      <c r="D18" s="74" t="s">
        <v>164</v>
      </c>
      <c r="E18" s="69">
        <v>674500</v>
      </c>
      <c r="F18" s="69">
        <v>174500</v>
      </c>
      <c r="G18" s="69">
        <v>500000</v>
      </c>
      <c r="H18" s="69">
        <v>674500</v>
      </c>
      <c r="I18" s="69">
        <v>174500</v>
      </c>
      <c r="J18" s="69">
        <v>0</v>
      </c>
      <c r="K18" s="69">
        <v>0</v>
      </c>
      <c r="L18" s="69">
        <v>174500</v>
      </c>
      <c r="M18" s="69">
        <v>500000</v>
      </c>
      <c r="N18" s="69">
        <v>0</v>
      </c>
      <c r="O18" s="69">
        <v>0</v>
      </c>
      <c r="P18" s="69">
        <v>0</v>
      </c>
      <c r="Q18" s="73">
        <v>500000</v>
      </c>
    </row>
    <row r="19" spans="1:17" ht="11.25" customHeight="1">
      <c r="A19" s="110"/>
      <c r="B19" s="75" t="s">
        <v>155</v>
      </c>
      <c r="C19" s="71" t="s">
        <v>54</v>
      </c>
      <c r="D19" s="72"/>
      <c r="E19" s="69">
        <v>674500</v>
      </c>
      <c r="F19" s="69">
        <v>174500</v>
      </c>
      <c r="G19" s="69">
        <v>500000</v>
      </c>
      <c r="H19" s="69">
        <v>674500</v>
      </c>
      <c r="I19" s="69">
        <v>174500</v>
      </c>
      <c r="J19" s="69">
        <v>0</v>
      </c>
      <c r="K19" s="69">
        <v>0</v>
      </c>
      <c r="L19" s="69">
        <v>174500</v>
      </c>
      <c r="M19" s="69">
        <v>500000</v>
      </c>
      <c r="N19" s="69">
        <v>0</v>
      </c>
      <c r="O19" s="69">
        <v>0</v>
      </c>
      <c r="P19" s="69">
        <v>0</v>
      </c>
      <c r="Q19" s="73">
        <v>500000</v>
      </c>
    </row>
    <row r="20" spans="1:17" ht="11.25" customHeight="1">
      <c r="A20" s="110"/>
      <c r="B20" s="75"/>
      <c r="C20" s="71" t="s">
        <v>54</v>
      </c>
      <c r="D20" s="74" t="s">
        <v>156</v>
      </c>
      <c r="E20" s="69">
        <v>500000</v>
      </c>
      <c r="F20" s="69">
        <v>0</v>
      </c>
      <c r="G20" s="69">
        <v>500000</v>
      </c>
      <c r="H20" s="69">
        <v>500000</v>
      </c>
      <c r="I20" s="69">
        <v>0</v>
      </c>
      <c r="J20" s="69">
        <v>0</v>
      </c>
      <c r="K20" s="69">
        <v>0</v>
      </c>
      <c r="L20" s="69">
        <v>0</v>
      </c>
      <c r="M20" s="69">
        <v>500000</v>
      </c>
      <c r="N20" s="69">
        <v>0</v>
      </c>
      <c r="O20" s="69">
        <v>0</v>
      </c>
      <c r="P20" s="69">
        <v>0</v>
      </c>
      <c r="Q20" s="69">
        <v>500000</v>
      </c>
    </row>
    <row r="21" spans="1:17" ht="11.25" customHeight="1">
      <c r="A21" s="111"/>
      <c r="B21" s="75"/>
      <c r="C21" s="71" t="s">
        <v>54</v>
      </c>
      <c r="D21" s="74" t="s">
        <v>157</v>
      </c>
      <c r="E21" s="69">
        <v>174500</v>
      </c>
      <c r="F21" s="69">
        <v>174500</v>
      </c>
      <c r="G21" s="69">
        <v>0</v>
      </c>
      <c r="H21" s="69">
        <v>174500</v>
      </c>
      <c r="I21" s="69">
        <v>174500</v>
      </c>
      <c r="J21" s="69">
        <v>0</v>
      </c>
      <c r="K21" s="69">
        <v>0</v>
      </c>
      <c r="L21" s="69">
        <v>174500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</row>
    <row r="22" spans="1:17" ht="12" customHeight="1">
      <c r="A22" s="115" t="s">
        <v>158</v>
      </c>
      <c r="B22" s="69" t="s">
        <v>150</v>
      </c>
      <c r="C22" s="112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13"/>
    </row>
    <row r="23" spans="1:17" ht="11.25" customHeight="1">
      <c r="A23" s="116"/>
      <c r="B23" s="69" t="s">
        <v>159</v>
      </c>
      <c r="C23" s="11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1"/>
    </row>
    <row r="24" spans="1:17" ht="12.75">
      <c r="A24" s="116"/>
      <c r="B24" s="69" t="s">
        <v>160</v>
      </c>
      <c r="C24" s="114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</row>
    <row r="25" spans="1:17" ht="21.75" customHeight="1">
      <c r="A25" s="116"/>
      <c r="B25" s="70" t="s">
        <v>161</v>
      </c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</row>
    <row r="26" spans="1:17" ht="12" customHeight="1">
      <c r="A26" s="116"/>
      <c r="B26" s="75" t="s">
        <v>154</v>
      </c>
      <c r="C26" s="71" t="s">
        <v>54</v>
      </c>
      <c r="D26" s="69" t="s">
        <v>162</v>
      </c>
      <c r="E26" s="69">
        <v>669500</v>
      </c>
      <c r="F26" s="69">
        <v>167375</v>
      </c>
      <c r="G26" s="69">
        <v>502125</v>
      </c>
      <c r="H26" s="69">
        <v>669500</v>
      </c>
      <c r="I26" s="69">
        <v>167375</v>
      </c>
      <c r="J26" s="69">
        <v>0</v>
      </c>
      <c r="K26" s="69">
        <v>0</v>
      </c>
      <c r="L26" s="69">
        <v>167375</v>
      </c>
      <c r="M26" s="69">
        <v>502125</v>
      </c>
      <c r="N26" s="69">
        <v>0</v>
      </c>
      <c r="O26" s="69">
        <v>0</v>
      </c>
      <c r="P26" s="69">
        <v>0</v>
      </c>
      <c r="Q26" s="73">
        <v>502125</v>
      </c>
    </row>
    <row r="27" spans="1:17" ht="11.25" customHeight="1">
      <c r="A27" s="116"/>
      <c r="B27" s="75" t="s">
        <v>155</v>
      </c>
      <c r="C27" s="71" t="s">
        <v>54</v>
      </c>
      <c r="D27" s="69"/>
      <c r="E27" s="69">
        <v>669500</v>
      </c>
      <c r="F27" s="69">
        <v>167375</v>
      </c>
      <c r="G27" s="69">
        <v>502125</v>
      </c>
      <c r="H27" s="69">
        <v>669500</v>
      </c>
      <c r="I27" s="69">
        <v>167375</v>
      </c>
      <c r="J27" s="69">
        <v>0</v>
      </c>
      <c r="K27" s="69">
        <v>0</v>
      </c>
      <c r="L27" s="69">
        <v>167375</v>
      </c>
      <c r="M27" s="69">
        <v>502125</v>
      </c>
      <c r="N27" s="69">
        <v>0</v>
      </c>
      <c r="O27" s="69">
        <v>0</v>
      </c>
      <c r="P27" s="69">
        <v>0</v>
      </c>
      <c r="Q27" s="73">
        <v>502125</v>
      </c>
    </row>
    <row r="28" spans="1:17" ht="12.75">
      <c r="A28" s="116"/>
      <c r="B28" s="69"/>
      <c r="C28" s="71"/>
      <c r="D28" s="69" t="s">
        <v>156</v>
      </c>
      <c r="E28" s="69">
        <v>502125</v>
      </c>
      <c r="F28" s="69">
        <v>0</v>
      </c>
      <c r="G28" s="69">
        <v>502125</v>
      </c>
      <c r="H28" s="69">
        <v>502125</v>
      </c>
      <c r="I28" s="69">
        <v>0</v>
      </c>
      <c r="J28" s="69">
        <v>0</v>
      </c>
      <c r="K28" s="69">
        <v>0</v>
      </c>
      <c r="L28" s="69">
        <v>0</v>
      </c>
      <c r="M28" s="69">
        <v>502125</v>
      </c>
      <c r="N28" s="69">
        <v>0</v>
      </c>
      <c r="O28" s="69">
        <v>0</v>
      </c>
      <c r="P28" s="69">
        <v>0</v>
      </c>
      <c r="Q28" s="69">
        <v>502125</v>
      </c>
    </row>
    <row r="29" spans="1:17" ht="12.75">
      <c r="A29" s="117"/>
      <c r="B29" s="69"/>
      <c r="C29" s="71"/>
      <c r="D29" s="69" t="s">
        <v>157</v>
      </c>
      <c r="E29" s="69">
        <v>167375</v>
      </c>
      <c r="F29" s="69">
        <v>167375</v>
      </c>
      <c r="G29" s="69">
        <v>0</v>
      </c>
      <c r="H29" s="69">
        <v>167375</v>
      </c>
      <c r="I29" s="69">
        <v>167375</v>
      </c>
      <c r="J29" s="69">
        <v>0</v>
      </c>
      <c r="K29" s="69">
        <v>0</v>
      </c>
      <c r="L29" s="69">
        <v>167375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</row>
    <row r="30" spans="12:17" ht="12.75">
      <c r="L30" s="108" t="s">
        <v>163</v>
      </c>
      <c r="M30" s="108"/>
      <c r="N30" s="108"/>
      <c r="O30" s="108"/>
      <c r="P30" s="108"/>
      <c r="Q30" s="108"/>
    </row>
    <row r="31" spans="12:17" ht="12.75">
      <c r="L31" s="85" t="s">
        <v>17</v>
      </c>
      <c r="M31" s="85"/>
      <c r="N31" s="85"/>
      <c r="O31" s="85"/>
      <c r="P31" s="85"/>
      <c r="Q31" s="85"/>
    </row>
    <row r="32" spans="13:16" ht="12.75">
      <c r="M32" s="85"/>
      <c r="N32" s="85"/>
      <c r="O32" s="85"/>
      <c r="P32" s="85"/>
    </row>
  </sheetData>
  <mergeCells count="30">
    <mergeCell ref="M1:Q1"/>
    <mergeCell ref="M2:Q2"/>
    <mergeCell ref="M3:Q3"/>
    <mergeCell ref="M4:Q4"/>
    <mergeCell ref="A5:Q5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L30:Q30"/>
    <mergeCell ref="L31:Q31"/>
    <mergeCell ref="M32:P32"/>
    <mergeCell ref="A14:A21"/>
    <mergeCell ref="C14:Q17"/>
    <mergeCell ref="A22:A29"/>
    <mergeCell ref="C22: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13" sqref="E13"/>
    </sheetView>
  </sheetViews>
  <sheetFormatPr defaultColWidth="9.00390625" defaultRowHeight="12.75"/>
  <cols>
    <col min="1" max="1" width="4.625" style="0" customWidth="1"/>
    <col min="2" max="2" width="24.375" style="0" customWidth="1"/>
    <col min="5" max="5" width="20.75390625" style="0" customWidth="1"/>
  </cols>
  <sheetData>
    <row r="1" ht="12.75">
      <c r="D1" t="s">
        <v>198</v>
      </c>
    </row>
    <row r="2" ht="12.75">
      <c r="D2" t="s">
        <v>207</v>
      </c>
    </row>
    <row r="3" ht="12.75">
      <c r="D3" t="s">
        <v>1</v>
      </c>
    </row>
    <row r="4" ht="12.75">
      <c r="D4" t="s">
        <v>115</v>
      </c>
    </row>
    <row r="6" ht="12.75">
      <c r="A6" t="s">
        <v>199</v>
      </c>
    </row>
    <row r="9" ht="12.75">
      <c r="D9" t="s">
        <v>20</v>
      </c>
    </row>
    <row r="10" spans="1:5" ht="38.25">
      <c r="A10" s="1" t="s">
        <v>21</v>
      </c>
      <c r="B10" s="1" t="s">
        <v>5</v>
      </c>
      <c r="C10" s="2" t="s">
        <v>200</v>
      </c>
      <c r="D10" s="1" t="s">
        <v>6</v>
      </c>
      <c r="E10" s="1" t="s">
        <v>7</v>
      </c>
    </row>
    <row r="11" spans="1:5" ht="12.75">
      <c r="A11" s="1">
        <v>1</v>
      </c>
      <c r="B11" s="1">
        <v>2</v>
      </c>
      <c r="C11" s="1">
        <v>3</v>
      </c>
      <c r="D11" s="1">
        <v>4</v>
      </c>
      <c r="E11" s="1">
        <v>5</v>
      </c>
    </row>
    <row r="12" spans="1:5" ht="12.75">
      <c r="A12" s="1"/>
      <c r="B12" s="4" t="s">
        <v>201</v>
      </c>
      <c r="C12" s="4"/>
      <c r="D12" s="4" t="s">
        <v>202</v>
      </c>
      <c r="E12" s="78">
        <v>203181</v>
      </c>
    </row>
    <row r="13" spans="1:5" ht="40.5" customHeight="1">
      <c r="A13" s="1" t="s">
        <v>35</v>
      </c>
      <c r="B13" s="2" t="s">
        <v>203</v>
      </c>
      <c r="C13" s="1" t="s">
        <v>204</v>
      </c>
      <c r="D13" s="1" t="s">
        <v>202</v>
      </c>
      <c r="E13" s="77">
        <v>203181</v>
      </c>
    </row>
    <row r="17" spans="4:5" ht="12.75">
      <c r="D17" s="79"/>
      <c r="E17" s="35" t="s">
        <v>16</v>
      </c>
    </row>
    <row r="18" spans="3:7" ht="12.75">
      <c r="C18" s="79"/>
      <c r="D18" s="79"/>
      <c r="E18" s="79" t="s">
        <v>1</v>
      </c>
      <c r="F18" s="35"/>
      <c r="G18" s="35"/>
    </row>
    <row r="20" ht="12.75">
      <c r="E20" s="35" t="s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33">
      <selection activeCell="H44" sqref="H44"/>
    </sheetView>
  </sheetViews>
  <sheetFormatPr defaultColWidth="9.00390625" defaultRowHeight="12.75"/>
  <cols>
    <col min="1" max="1" width="3.125" style="0" customWidth="1"/>
    <col min="2" max="2" width="5.25390625" style="0" customWidth="1"/>
    <col min="3" max="3" width="6.625" style="0" customWidth="1"/>
    <col min="4" max="4" width="5.75390625" style="0" customWidth="1"/>
    <col min="5" max="5" width="23.375" style="0" customWidth="1"/>
    <col min="6" max="7" width="15.125" style="0" customWidth="1"/>
    <col min="8" max="8" width="15.375" style="0" customWidth="1"/>
    <col min="9" max="9" width="5.00390625" style="0" customWidth="1"/>
    <col min="10" max="10" width="12.75390625" style="0" customWidth="1"/>
    <col min="11" max="11" width="12.625" style="0" customWidth="1"/>
    <col min="12" max="12" width="9.375" style="0" customWidth="1"/>
  </cols>
  <sheetData>
    <row r="1" spans="10:12" ht="12.75">
      <c r="J1" s="85" t="s">
        <v>55</v>
      </c>
      <c r="K1" s="85"/>
      <c r="L1" s="85"/>
    </row>
    <row r="2" spans="10:12" ht="12.75">
      <c r="J2" s="85" t="s">
        <v>207</v>
      </c>
      <c r="K2" s="85"/>
      <c r="L2" s="85"/>
    </row>
    <row r="3" spans="10:12" ht="12.75">
      <c r="J3" s="85" t="s">
        <v>1</v>
      </c>
      <c r="K3" s="85"/>
      <c r="L3" s="85"/>
    </row>
    <row r="4" spans="10:12" ht="12.75">
      <c r="J4" s="85" t="s">
        <v>115</v>
      </c>
      <c r="K4" s="85"/>
      <c r="L4" s="85"/>
    </row>
    <row r="5" spans="1:12" ht="18" customHeight="1">
      <c r="A5" s="107" t="s">
        <v>56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8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2" t="s">
        <v>20</v>
      </c>
    </row>
    <row r="7" spans="1:12" ht="12.75" customHeight="1">
      <c r="A7" s="103" t="s">
        <v>21</v>
      </c>
      <c r="B7" s="103" t="s">
        <v>2</v>
      </c>
      <c r="C7" s="103" t="s">
        <v>3</v>
      </c>
      <c r="D7" s="103" t="s">
        <v>22</v>
      </c>
      <c r="E7" s="102" t="s">
        <v>57</v>
      </c>
      <c r="F7" s="102" t="s">
        <v>24</v>
      </c>
      <c r="G7" s="102" t="s">
        <v>25</v>
      </c>
      <c r="H7" s="102"/>
      <c r="I7" s="102"/>
      <c r="J7" s="102"/>
      <c r="K7" s="102"/>
      <c r="L7" s="143" t="s">
        <v>26</v>
      </c>
    </row>
    <row r="8" spans="1:12" ht="12.75" customHeight="1">
      <c r="A8" s="103"/>
      <c r="B8" s="103"/>
      <c r="C8" s="103"/>
      <c r="D8" s="103"/>
      <c r="E8" s="102"/>
      <c r="F8" s="102"/>
      <c r="G8" s="102" t="s">
        <v>58</v>
      </c>
      <c r="H8" s="102" t="s">
        <v>28</v>
      </c>
      <c r="I8" s="102"/>
      <c r="J8" s="102"/>
      <c r="K8" s="102"/>
      <c r="L8" s="143"/>
    </row>
    <row r="9" spans="1:12" ht="12.75" customHeight="1">
      <c r="A9" s="103"/>
      <c r="B9" s="103"/>
      <c r="C9" s="103"/>
      <c r="D9" s="103"/>
      <c r="E9" s="102"/>
      <c r="F9" s="102"/>
      <c r="G9" s="102"/>
      <c r="H9" s="102" t="s">
        <v>31</v>
      </c>
      <c r="I9" s="102" t="s">
        <v>32</v>
      </c>
      <c r="J9" s="102" t="s">
        <v>59</v>
      </c>
      <c r="K9" s="102" t="s">
        <v>34</v>
      </c>
      <c r="L9" s="143"/>
    </row>
    <row r="10" spans="1:12" ht="12.75">
      <c r="A10" s="103"/>
      <c r="B10" s="103"/>
      <c r="C10" s="103"/>
      <c r="D10" s="103"/>
      <c r="E10" s="102"/>
      <c r="F10" s="102"/>
      <c r="G10" s="102"/>
      <c r="H10" s="102"/>
      <c r="I10" s="102"/>
      <c r="J10" s="102"/>
      <c r="K10" s="102"/>
      <c r="L10" s="143"/>
    </row>
    <row r="11" spans="1:12" ht="96" customHeight="1">
      <c r="A11" s="103"/>
      <c r="B11" s="103"/>
      <c r="C11" s="103"/>
      <c r="D11" s="103"/>
      <c r="E11" s="102"/>
      <c r="F11" s="102"/>
      <c r="G11" s="102"/>
      <c r="H11" s="102"/>
      <c r="I11" s="102"/>
      <c r="J11" s="102"/>
      <c r="K11" s="102"/>
      <c r="L11" s="143"/>
    </row>
    <row r="12" spans="1:12" ht="12.7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63.75">
      <c r="A13" s="24" t="s">
        <v>35</v>
      </c>
      <c r="B13" s="25" t="s">
        <v>10</v>
      </c>
      <c r="C13" s="25" t="s">
        <v>60</v>
      </c>
      <c r="D13" s="26">
        <v>6050</v>
      </c>
      <c r="E13" s="27" t="s">
        <v>61</v>
      </c>
      <c r="F13" s="28">
        <v>50000</v>
      </c>
      <c r="G13" s="28">
        <f>SUM(H13:K13)</f>
        <v>50000</v>
      </c>
      <c r="H13" s="28">
        <v>50000</v>
      </c>
      <c r="I13" s="30"/>
      <c r="J13" s="56"/>
      <c r="K13" s="30"/>
      <c r="L13" s="27" t="s">
        <v>37</v>
      </c>
    </row>
    <row r="14" spans="1:12" ht="89.25">
      <c r="A14" s="24" t="s">
        <v>38</v>
      </c>
      <c r="B14" s="25" t="s">
        <v>10</v>
      </c>
      <c r="C14" s="25" t="s">
        <v>60</v>
      </c>
      <c r="D14" s="26">
        <v>6050</v>
      </c>
      <c r="E14" s="27" t="s">
        <v>106</v>
      </c>
      <c r="F14" s="28">
        <v>150000</v>
      </c>
      <c r="G14" s="28">
        <v>150000</v>
      </c>
      <c r="H14" s="28">
        <v>100000</v>
      </c>
      <c r="I14" s="30"/>
      <c r="J14" s="56" t="s">
        <v>112</v>
      </c>
      <c r="K14" s="30"/>
      <c r="L14" s="27" t="s">
        <v>37</v>
      </c>
    </row>
    <row r="15" spans="1:12" ht="38.25">
      <c r="A15" s="24" t="s">
        <v>39</v>
      </c>
      <c r="B15" s="25" t="s">
        <v>10</v>
      </c>
      <c r="C15" s="25" t="s">
        <v>120</v>
      </c>
      <c r="D15" s="26"/>
      <c r="E15" s="27" t="s">
        <v>118</v>
      </c>
      <c r="F15" s="28">
        <v>674500</v>
      </c>
      <c r="G15" s="28">
        <v>674500</v>
      </c>
      <c r="H15" s="28">
        <v>174500</v>
      </c>
      <c r="I15" s="30"/>
      <c r="J15" s="56"/>
      <c r="K15" s="30">
        <v>500000</v>
      </c>
      <c r="L15" s="27" t="s">
        <v>37</v>
      </c>
    </row>
    <row r="16" spans="1:12" ht="140.25">
      <c r="A16" s="24"/>
      <c r="B16" s="25"/>
      <c r="C16" s="25"/>
      <c r="D16" s="26">
        <v>6058</v>
      </c>
      <c r="E16" s="27" t="s">
        <v>62</v>
      </c>
      <c r="F16" s="28">
        <v>500000</v>
      </c>
      <c r="G16" s="28">
        <v>500000</v>
      </c>
      <c r="H16" s="28"/>
      <c r="I16" s="30"/>
      <c r="J16" s="56"/>
      <c r="K16" s="30">
        <v>500000</v>
      </c>
      <c r="L16" s="27"/>
    </row>
    <row r="17" spans="1:12" ht="140.25">
      <c r="A17" s="24"/>
      <c r="B17" s="25"/>
      <c r="C17" s="25"/>
      <c r="D17" s="26">
        <v>6059</v>
      </c>
      <c r="E17" s="27" t="s">
        <v>62</v>
      </c>
      <c r="F17" s="28">
        <v>174500</v>
      </c>
      <c r="G17" s="28">
        <v>174500</v>
      </c>
      <c r="H17" s="28">
        <v>174500</v>
      </c>
      <c r="I17" s="30"/>
      <c r="J17" s="56"/>
      <c r="K17" s="30"/>
      <c r="L17" s="27"/>
    </row>
    <row r="18" spans="1:12" ht="102">
      <c r="A18" s="24" t="s">
        <v>40</v>
      </c>
      <c r="B18" s="25">
        <v>600</v>
      </c>
      <c r="C18" s="25">
        <v>60014</v>
      </c>
      <c r="D18" s="26">
        <v>6050</v>
      </c>
      <c r="E18" s="27" t="s">
        <v>80</v>
      </c>
      <c r="F18" s="28">
        <v>12000</v>
      </c>
      <c r="G18" s="28">
        <v>12000</v>
      </c>
      <c r="H18" s="28">
        <v>12000</v>
      </c>
      <c r="I18" s="30"/>
      <c r="J18" s="56"/>
      <c r="K18" s="30"/>
      <c r="L18" s="27" t="s">
        <v>37</v>
      </c>
    </row>
    <row r="19" spans="1:12" ht="76.5">
      <c r="A19" s="24" t="s">
        <v>42</v>
      </c>
      <c r="B19" s="26">
        <v>600</v>
      </c>
      <c r="C19" s="26">
        <v>60016</v>
      </c>
      <c r="D19" s="26">
        <v>6050</v>
      </c>
      <c r="E19" s="27" t="s">
        <v>107</v>
      </c>
      <c r="F19" s="28">
        <v>20000</v>
      </c>
      <c r="G19" s="28">
        <f>SUM(H19:K19)</f>
        <v>20000</v>
      </c>
      <c r="H19" s="28">
        <v>20000</v>
      </c>
      <c r="I19" s="30"/>
      <c r="J19" s="56"/>
      <c r="K19" s="30"/>
      <c r="L19" s="27" t="s">
        <v>37</v>
      </c>
    </row>
    <row r="20" spans="1:12" ht="63.75">
      <c r="A20" s="24" t="s">
        <v>43</v>
      </c>
      <c r="B20" s="26">
        <v>600</v>
      </c>
      <c r="C20" s="26">
        <v>60016</v>
      </c>
      <c r="D20" s="26">
        <v>6050</v>
      </c>
      <c r="E20" s="27" t="s">
        <v>63</v>
      </c>
      <c r="F20" s="28">
        <v>15000</v>
      </c>
      <c r="G20" s="28">
        <f>SUM(H20:K20)</f>
        <v>15000</v>
      </c>
      <c r="H20" s="28">
        <v>15000</v>
      </c>
      <c r="I20" s="30"/>
      <c r="J20" s="56"/>
      <c r="K20" s="30"/>
      <c r="L20" s="27" t="s">
        <v>37</v>
      </c>
    </row>
    <row r="21" spans="1:12" ht="63.75">
      <c r="A21" s="24" t="s">
        <v>44</v>
      </c>
      <c r="B21" s="26">
        <v>600</v>
      </c>
      <c r="C21" s="26">
        <v>60016</v>
      </c>
      <c r="D21" s="26">
        <v>6050</v>
      </c>
      <c r="E21" s="27" t="s">
        <v>64</v>
      </c>
      <c r="F21" s="28">
        <v>25000</v>
      </c>
      <c r="G21" s="28">
        <f>SUM(H21:K21)</f>
        <v>25000</v>
      </c>
      <c r="H21" s="28">
        <v>25000</v>
      </c>
      <c r="I21" s="30"/>
      <c r="J21" s="56"/>
      <c r="K21" s="30"/>
      <c r="L21" s="27" t="s">
        <v>37</v>
      </c>
    </row>
    <row r="22" spans="1:12" ht="51">
      <c r="A22" s="24" t="s">
        <v>45</v>
      </c>
      <c r="B22" s="26">
        <v>600</v>
      </c>
      <c r="C22" s="26">
        <v>60016</v>
      </c>
      <c r="D22" s="26">
        <v>6050</v>
      </c>
      <c r="E22" s="27" t="s">
        <v>65</v>
      </c>
      <c r="F22" s="28">
        <v>150000</v>
      </c>
      <c r="G22" s="28">
        <f>SUM(H22:K22)</f>
        <v>150000</v>
      </c>
      <c r="H22" s="28">
        <v>150000</v>
      </c>
      <c r="I22" s="30"/>
      <c r="J22" s="56"/>
      <c r="K22" s="30"/>
      <c r="L22" s="27" t="s">
        <v>37</v>
      </c>
    </row>
    <row r="23" spans="1:12" ht="51">
      <c r="A23" s="24" t="s">
        <v>47</v>
      </c>
      <c r="B23" s="26">
        <v>600</v>
      </c>
      <c r="C23" s="26">
        <v>60016</v>
      </c>
      <c r="D23" s="26">
        <v>6050</v>
      </c>
      <c r="E23" s="27" t="s">
        <v>78</v>
      </c>
      <c r="F23" s="28">
        <v>300000</v>
      </c>
      <c r="G23" s="28">
        <v>300000</v>
      </c>
      <c r="H23" s="28">
        <v>100000</v>
      </c>
      <c r="I23" s="30"/>
      <c r="J23" s="56" t="s">
        <v>111</v>
      </c>
      <c r="K23" s="30"/>
      <c r="L23" s="27" t="s">
        <v>37</v>
      </c>
    </row>
    <row r="24" spans="1:12" ht="89.25">
      <c r="A24" s="24" t="s">
        <v>49</v>
      </c>
      <c r="B24" s="26">
        <v>700</v>
      </c>
      <c r="C24" s="26">
        <v>70095</v>
      </c>
      <c r="D24" s="26">
        <v>6050</v>
      </c>
      <c r="E24" s="27" t="s">
        <v>76</v>
      </c>
      <c r="F24" s="28">
        <v>290154</v>
      </c>
      <c r="G24" s="28">
        <v>290154</v>
      </c>
      <c r="H24" s="28">
        <v>195021</v>
      </c>
      <c r="I24" s="30"/>
      <c r="J24" s="56" t="s">
        <v>88</v>
      </c>
      <c r="K24" s="30"/>
      <c r="L24" s="27" t="s">
        <v>37</v>
      </c>
    </row>
    <row r="25" spans="1:12" ht="54.75" customHeight="1">
      <c r="A25" s="24" t="s">
        <v>51</v>
      </c>
      <c r="B25" s="26">
        <v>700</v>
      </c>
      <c r="C25" s="26">
        <v>70095</v>
      </c>
      <c r="D25" s="26">
        <v>6060</v>
      </c>
      <c r="E25" s="27" t="s">
        <v>191</v>
      </c>
      <c r="F25" s="28">
        <v>20000</v>
      </c>
      <c r="G25" s="28">
        <v>20000</v>
      </c>
      <c r="H25" s="28">
        <v>20000</v>
      </c>
      <c r="I25" s="30"/>
      <c r="J25" s="56"/>
      <c r="K25" s="30"/>
      <c r="L25" s="27" t="s">
        <v>37</v>
      </c>
    </row>
    <row r="26" spans="1:12" ht="56.25" customHeight="1">
      <c r="A26" s="24" t="s">
        <v>69</v>
      </c>
      <c r="B26" s="26">
        <v>750</v>
      </c>
      <c r="C26" s="26">
        <v>75022</v>
      </c>
      <c r="D26" s="26">
        <v>6060</v>
      </c>
      <c r="E26" s="27" t="s">
        <v>66</v>
      </c>
      <c r="F26" s="28">
        <v>53500</v>
      </c>
      <c r="G26" s="28">
        <f>SUM(H26:K26)</f>
        <v>53500</v>
      </c>
      <c r="H26" s="28">
        <v>53500</v>
      </c>
      <c r="I26" s="30"/>
      <c r="J26" s="56"/>
      <c r="K26" s="30"/>
      <c r="L26" s="27" t="s">
        <v>37</v>
      </c>
    </row>
    <row r="27" spans="1:14" ht="81" customHeight="1">
      <c r="A27" s="24" t="s">
        <v>71</v>
      </c>
      <c r="B27" s="26">
        <v>750</v>
      </c>
      <c r="C27" s="26">
        <v>75023</v>
      </c>
      <c r="D27" s="26">
        <v>6060</v>
      </c>
      <c r="E27" s="27" t="s">
        <v>206</v>
      </c>
      <c r="F27" s="28">
        <v>96960</v>
      </c>
      <c r="G27" s="28">
        <v>96960</v>
      </c>
      <c r="H27" s="28">
        <v>96960</v>
      </c>
      <c r="I27" s="26"/>
      <c r="J27" s="27"/>
      <c r="K27" s="26"/>
      <c r="L27" s="27" t="s">
        <v>37</v>
      </c>
      <c r="M27" s="28"/>
      <c r="N27" s="29"/>
    </row>
    <row r="28" spans="1:12" ht="63.75">
      <c r="A28" s="24" t="s">
        <v>73</v>
      </c>
      <c r="B28" s="26">
        <v>801</v>
      </c>
      <c r="C28" s="26">
        <v>80101</v>
      </c>
      <c r="D28" s="26">
        <v>6050</v>
      </c>
      <c r="E28" s="27" t="s">
        <v>108</v>
      </c>
      <c r="F28" s="28">
        <v>863045</v>
      </c>
      <c r="G28" s="28">
        <v>863045</v>
      </c>
      <c r="H28" s="28">
        <v>223045</v>
      </c>
      <c r="I28" s="30"/>
      <c r="J28" s="56" t="s">
        <v>67</v>
      </c>
      <c r="K28" s="30"/>
      <c r="L28" s="27" t="s">
        <v>37</v>
      </c>
    </row>
    <row r="29" spans="1:12" ht="127.5">
      <c r="A29" s="24" t="s">
        <v>77</v>
      </c>
      <c r="B29" s="26">
        <v>900</v>
      </c>
      <c r="C29" s="26">
        <v>90001</v>
      </c>
      <c r="D29" s="26"/>
      <c r="E29" s="27" t="s">
        <v>109</v>
      </c>
      <c r="F29" s="28">
        <v>669500</v>
      </c>
      <c r="G29" s="28">
        <v>669500</v>
      </c>
      <c r="H29" s="28">
        <v>37375</v>
      </c>
      <c r="I29" s="30"/>
      <c r="J29" s="56" t="s">
        <v>68</v>
      </c>
      <c r="K29" s="30">
        <v>502125</v>
      </c>
      <c r="L29" s="27" t="s">
        <v>37</v>
      </c>
    </row>
    <row r="30" spans="1:12" ht="12.75">
      <c r="A30" s="24"/>
      <c r="B30" s="26"/>
      <c r="C30" s="26"/>
      <c r="D30" s="26">
        <v>6058</v>
      </c>
      <c r="E30" s="27"/>
      <c r="F30" s="28">
        <v>502125</v>
      </c>
      <c r="G30" s="28">
        <v>502125</v>
      </c>
      <c r="H30" s="28"/>
      <c r="I30" s="30"/>
      <c r="J30" s="56"/>
      <c r="K30" s="30">
        <v>502125</v>
      </c>
      <c r="L30" s="27"/>
    </row>
    <row r="31" spans="1:12" ht="12.75">
      <c r="A31" s="24"/>
      <c r="B31" s="26"/>
      <c r="C31" s="26"/>
      <c r="D31" s="26">
        <v>6059</v>
      </c>
      <c r="E31" s="27"/>
      <c r="F31" s="28">
        <v>167375</v>
      </c>
      <c r="G31" s="28">
        <v>167375</v>
      </c>
      <c r="H31" s="28">
        <v>37375</v>
      </c>
      <c r="I31" s="30"/>
      <c r="J31" s="56">
        <v>130000</v>
      </c>
      <c r="K31" s="30"/>
      <c r="L31" s="27"/>
    </row>
    <row r="32" spans="1:12" ht="114.75">
      <c r="A32" s="24" t="s">
        <v>79</v>
      </c>
      <c r="B32" s="26">
        <v>900</v>
      </c>
      <c r="C32" s="26">
        <v>90001</v>
      </c>
      <c r="D32" s="26">
        <v>6050</v>
      </c>
      <c r="E32" s="27" t="s">
        <v>70</v>
      </c>
      <c r="F32" s="28">
        <v>10000</v>
      </c>
      <c r="G32" s="28">
        <f>SUM(H32:K32)</f>
        <v>10000</v>
      </c>
      <c r="H32" s="28">
        <v>10000</v>
      </c>
      <c r="I32" s="30"/>
      <c r="J32" s="56"/>
      <c r="K32" s="30"/>
      <c r="L32" s="27" t="s">
        <v>37</v>
      </c>
    </row>
    <row r="33" spans="1:12" ht="55.5" customHeight="1">
      <c r="A33" s="24" t="s">
        <v>82</v>
      </c>
      <c r="B33" s="26">
        <v>900</v>
      </c>
      <c r="C33" s="26">
        <v>90015</v>
      </c>
      <c r="D33" s="26">
        <v>6050</v>
      </c>
      <c r="E33" s="27" t="s">
        <v>72</v>
      </c>
      <c r="F33" s="28">
        <v>20000</v>
      </c>
      <c r="G33" s="28">
        <f>SUM(H33:K33)</f>
        <v>20000</v>
      </c>
      <c r="H33" s="28">
        <v>20000</v>
      </c>
      <c r="I33" s="30"/>
      <c r="J33" s="56"/>
      <c r="K33" s="30"/>
      <c r="L33" s="27" t="s">
        <v>37</v>
      </c>
    </row>
    <row r="34" spans="1:12" ht="102">
      <c r="A34" s="24" t="s">
        <v>83</v>
      </c>
      <c r="B34" s="26">
        <v>921</v>
      </c>
      <c r="C34" s="26">
        <v>92109</v>
      </c>
      <c r="D34" s="26">
        <v>6050</v>
      </c>
      <c r="E34" s="27" t="s">
        <v>74</v>
      </c>
      <c r="F34" s="28">
        <v>2670500</v>
      </c>
      <c r="G34" s="28">
        <f>SUM(H34:K34)</f>
        <v>125000</v>
      </c>
      <c r="H34" s="28">
        <v>125000</v>
      </c>
      <c r="I34" s="30"/>
      <c r="J34" s="56"/>
      <c r="K34" s="30"/>
      <c r="L34" s="27" t="s">
        <v>37</v>
      </c>
    </row>
    <row r="35" spans="1:12" ht="89.25">
      <c r="A35" s="24" t="s">
        <v>84</v>
      </c>
      <c r="B35" s="26">
        <v>926</v>
      </c>
      <c r="C35" s="26">
        <v>92601</v>
      </c>
      <c r="D35" s="26">
        <v>6050</v>
      </c>
      <c r="E35" s="27" t="s">
        <v>85</v>
      </c>
      <c r="F35" s="28">
        <v>1220</v>
      </c>
      <c r="G35" s="28">
        <v>1220</v>
      </c>
      <c r="H35" s="28">
        <v>1220</v>
      </c>
      <c r="I35" s="30"/>
      <c r="J35" s="56"/>
      <c r="K35" s="30"/>
      <c r="L35" s="27" t="s">
        <v>37</v>
      </c>
    </row>
    <row r="36" spans="1:12" ht="12.75">
      <c r="A36" s="100" t="s">
        <v>53</v>
      </c>
      <c r="B36" s="100"/>
      <c r="C36" s="100"/>
      <c r="D36" s="100"/>
      <c r="E36" s="100"/>
      <c r="F36" s="28">
        <f>SUM(F35+F34+F33+F32+F29+F28+F26+F25+F24+F23+F22+F21+F20+F19+F18+F15+F14+F13+F27)</f>
        <v>6091379</v>
      </c>
      <c r="G36" s="28">
        <f>SUM(G35+G34+G33+G32+G29+G28+G26+G25+G24+G23+G22+G21+G20+G19+G18+G15+G14+G13+G27)</f>
        <v>3545879</v>
      </c>
      <c r="H36" s="28">
        <f>SUM(H35+H34+H33+H32+H29+H28+H26+H25+H24+H23+H22+H21+H20+H19+H18+H15+H14+H13+H27)</f>
        <v>1428621</v>
      </c>
      <c r="I36" s="28">
        <f>SUM(I13:I34)</f>
        <v>0</v>
      </c>
      <c r="J36" s="28">
        <v>1115133</v>
      </c>
      <c r="K36" s="28">
        <f>SUM(K29+K15)</f>
        <v>1002125</v>
      </c>
      <c r="L36" s="31" t="s">
        <v>54</v>
      </c>
    </row>
    <row r="37" spans="1:13" ht="12.75">
      <c r="A37" s="142" t="s">
        <v>183</v>
      </c>
      <c r="B37" s="142"/>
      <c r="C37" s="142"/>
      <c r="D37" s="142"/>
      <c r="E37" s="142"/>
      <c r="J37" s="108" t="s">
        <v>16</v>
      </c>
      <c r="K37" s="108"/>
      <c r="L37" s="32"/>
      <c r="M37" s="32"/>
    </row>
    <row r="38" spans="1:12" ht="12.75">
      <c r="A38" s="141" t="s">
        <v>113</v>
      </c>
      <c r="B38" s="141"/>
      <c r="C38" s="141"/>
      <c r="D38" s="141"/>
      <c r="E38" s="141"/>
      <c r="F38" s="141"/>
      <c r="J38" s="85" t="s">
        <v>1</v>
      </c>
      <c r="K38" s="85"/>
      <c r="L38" s="32"/>
    </row>
    <row r="39" spans="1:12" ht="12.75">
      <c r="A39" s="141" t="s">
        <v>182</v>
      </c>
      <c r="B39" s="141"/>
      <c r="C39" s="141"/>
      <c r="D39" s="141"/>
      <c r="E39" s="141"/>
      <c r="F39" s="141"/>
      <c r="J39" s="85"/>
      <c r="K39" s="85"/>
      <c r="L39" s="32"/>
    </row>
    <row r="40" spans="10:11" ht="12.75">
      <c r="J40" s="85" t="s">
        <v>17</v>
      </c>
      <c r="K40" s="85"/>
    </row>
  </sheetData>
  <mergeCells count="27">
    <mergeCell ref="J40:K40"/>
    <mergeCell ref="J1:L1"/>
    <mergeCell ref="J2:L2"/>
    <mergeCell ref="J3:L3"/>
    <mergeCell ref="J4:L4"/>
    <mergeCell ref="A5:L5"/>
    <mergeCell ref="A7:A11"/>
    <mergeCell ref="B7:B11"/>
    <mergeCell ref="C7:C11"/>
    <mergeCell ref="D7:D11"/>
    <mergeCell ref="E7:E11"/>
    <mergeCell ref="F7:F11"/>
    <mergeCell ref="G7:K7"/>
    <mergeCell ref="L7:L11"/>
    <mergeCell ref="G8:G11"/>
    <mergeCell ref="J37:K37"/>
    <mergeCell ref="J38:K38"/>
    <mergeCell ref="J39:K39"/>
    <mergeCell ref="H8:K8"/>
    <mergeCell ref="H9:H11"/>
    <mergeCell ref="I9:I11"/>
    <mergeCell ref="J9:J11"/>
    <mergeCell ref="K9:K11"/>
    <mergeCell ref="A36:E36"/>
    <mergeCell ref="A38:F38"/>
    <mergeCell ref="A39:F39"/>
    <mergeCell ref="A37:E3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</cp:lastModifiedBy>
  <cp:lastPrinted>2008-05-29T08:20:24Z</cp:lastPrinted>
  <dcterms:created xsi:type="dcterms:W3CDTF">1997-02-26T13:46:56Z</dcterms:created>
  <dcterms:modified xsi:type="dcterms:W3CDTF">2008-05-29T08:20:27Z</dcterms:modified>
  <cp:category/>
  <cp:version/>
  <cp:contentType/>
  <cp:contentStatus/>
</cp:coreProperties>
</file>