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<sst xmlns="http://schemas.openxmlformats.org/spreadsheetml/2006/main" count="705" uniqueCount="89">
  <si>
    <t>Załącznik Nr 1</t>
  </si>
  <si>
    <t>Burmistrza Miasta i Gminy Drobin</t>
  </si>
  <si>
    <t>Dział</t>
  </si>
  <si>
    <t>Żdródła dochodów</t>
  </si>
  <si>
    <t>Plan po zmianach razem</t>
  </si>
  <si>
    <t xml:space="preserve"> bieżące</t>
  </si>
  <si>
    <t>w tym:</t>
  </si>
  <si>
    <t>majątkowe</t>
  </si>
  <si>
    <t>Plan</t>
  </si>
  <si>
    <t>Wykonanie</t>
  </si>
  <si>
    <t>%</t>
  </si>
  <si>
    <t>dotacje</t>
  </si>
  <si>
    <t>środki europejskie i inne środki pochodzące ze źródeł zagranicznych, niepodlegające zwrotowi</t>
  </si>
  <si>
    <t>O10</t>
  </si>
  <si>
    <t>Rolnictwo i łowiectwo</t>
  </si>
  <si>
    <t xml:space="preserve"> -      </t>
  </si>
  <si>
    <t xml:space="preserve">Dotacje celowe otrzymane z budżetu państwa na realizację zadań bieżących z zakresu administracji rządowej oraz innych zadań zleconych gminie ustawami </t>
  </si>
  <si>
    <t>-</t>
  </si>
  <si>
    <t>dochody z najmu i dzierżawy</t>
  </si>
  <si>
    <t>Transport i łączność</t>
  </si>
  <si>
    <t>Środki na dofinansowanie własnych inwestycji gmin pozyskane z innych źródeł (darowizna)</t>
  </si>
  <si>
    <t>Dotacje celowe otrzymane z samorządu województwa na inwestycje i zakupy inwestycyjne na podstawie porozumień między jednostkami samorządu terytorialnego</t>
  </si>
  <si>
    <t>Gospodarka mieszkaniowa</t>
  </si>
  <si>
    <t>wpływy z opłat za zarząd, użytkowanie wieczyste nieruchomości</t>
  </si>
  <si>
    <t>wpłaty z tytułu odpłatnego nabycia prawa własności oraz prawa użytkowania wieczystego nieruchomości</t>
  </si>
  <si>
    <t>pozostałe odsetki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</si>
  <si>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</si>
  <si>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</si>
  <si>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</si>
  <si>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Dotacje celowe otrzymane z budżetu państwa na realizację zadań bieżących z zakresu administracji rządowej oraz innych zadań zleconych gminie ustawami MUW</t>
  </si>
  <si>
    <t>Wpływy z usług</t>
  </si>
  <si>
    <t>Dochody jednostek samorządu terytorialnego związane z realizacją zadań z zakresu administracji rządowej oraz innych zadań zleconych ustawami</t>
  </si>
  <si>
    <t xml:space="preserve">Dotacje celowe w ramach programów finansowanych z udziałem środków europejskich oraz środków , o których mowa w art. 5 ust. 1 pkt 3 oraz ust. 3 pkt 5 i 6 ustawy, lub płatności w ramach budżetu środków europejskich 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</si>
  <si>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</si>
  <si>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ustawami KBW</t>
  </si>
  <si>
    <t>Bezpieczeństwo publiczne i ochrona przeciwpożarowa</t>
  </si>
  <si>
    <t>Otrzymane  darowizny w formie pieniężnej</t>
  </si>
  <si>
    <t>Dochody od osób prawnych, od osób fizycznych i od innych jednostek nieposiadających osobowości prawnej oraz wydatki związane z ich poborem</t>
  </si>
  <si>
    <t>podatek od działalności gospodarczej osób fizycznych, opłacony w formie karty podatkowej- Urząd Skarbowy</t>
  </si>
  <si>
    <t>podatek od nieruchomości</t>
  </si>
  <si>
    <t>podatek rolny</t>
  </si>
  <si>
    <t xml:space="preserve">podatek leśny </t>
  </si>
  <si>
    <t>podatek od środków transportowych</t>
  </si>
  <si>
    <t>podatek od spadków i darowizn-Urząd Skarbowy</t>
  </si>
  <si>
    <t>wpływy z opłaty targowej</t>
  </si>
  <si>
    <t>podatek od czynności cywilnoprawnych-Urząd Skarbowy</t>
  </si>
  <si>
    <t>odsetki od nieterminowych wpłat z tytułu podatków i opłat</t>
  </si>
  <si>
    <t>wpływy z opłaty skarbowej</t>
  </si>
  <si>
    <t>wpływy z opłat za wydawanie zezwoleń na sprzedaż alkoholu</t>
  </si>
  <si>
    <t>wpływy z różnych opłat</t>
  </si>
  <si>
    <t>podatek dochodowy od osób fizycznych</t>
  </si>
  <si>
    <t xml:space="preserve">podatek dochodowy od osób prawnych </t>
  </si>
  <si>
    <t>Wpływy z dywidend</t>
  </si>
  <si>
    <t xml:space="preserve">Rekompensaty utraconych dochodów w podatkach i opłatach lokalnych </t>
  </si>
  <si>
    <t>Różne rozliczenia</t>
  </si>
  <si>
    <t xml:space="preserve">subwencje ogólne z budżetu państwa </t>
  </si>
  <si>
    <t>Oświata i wychowanie</t>
  </si>
  <si>
    <t>wpływy z usług</t>
  </si>
  <si>
    <t>Opieka społeczna</t>
  </si>
  <si>
    <t>dotacje celowe otrzymane z budżetu państwa na realizację własnych zadań bieżących gmin (związków gmin) świadczenia rodzinne</t>
  </si>
  <si>
    <t>wpływy z różnych dochodów</t>
  </si>
  <si>
    <t>Edukacyjna opieka wychowawcza</t>
  </si>
  <si>
    <t xml:space="preserve">dotacje celowe otrzymane z budżetu państwa na realizację własnych zadań bieżących gmin (związków gmin) </t>
  </si>
  <si>
    <t>Gospodarka komunalna i ochrona środowiska</t>
  </si>
  <si>
    <t>Wpływy z opłaty produktowej</t>
  </si>
  <si>
    <t>Kultura fizyczna i sport</t>
  </si>
  <si>
    <t>Wpływy ze zwrotów dotacji oraz płatności, w tym wykorzystanych niezgodnie z przeznaczeniem lub wykorzystanych z naruszeniem procedur, o których mowa w art. 184 ustawy, pobranych nienależnie lub w nadmiernej wysokości</t>
  </si>
  <si>
    <t>Dotacje celowe otrzymane z budżetu państwa na realizację inwestycji i zakupów inwestycyjnych własnych gmin</t>
  </si>
  <si>
    <t>Dotacja celowa otrzymana z tytułu pomocy finansowej udzielanej między jednostkami samorządu terytorialnego na dofinansowanie własnych zadań inwestycyjnych i zakupów inwestycyjnych</t>
  </si>
  <si>
    <t xml:space="preserve">wpływy z różnych opłat </t>
  </si>
  <si>
    <t>Dochody ogółem</t>
  </si>
  <si>
    <t>Burmistrz</t>
  </si>
  <si>
    <t>Miasta i Gminy Drobin</t>
  </si>
  <si>
    <t>Sławomir Wiśniewski</t>
  </si>
  <si>
    <t>Wykonanie dochodów w  2011 roku</t>
  </si>
  <si>
    <t>Wpływy z różnych dochodów</t>
  </si>
  <si>
    <t>Dochody z najmu i dzierżawy składników majątkowych jednostek samorządu terytorialnego</t>
  </si>
  <si>
    <t>Środki na dofinansowanie własnych inwestycji gmin, powiatów, samorządów województw, pozyskane z innych źródeł</t>
  </si>
  <si>
    <t>Wpływ z różnych dochodów</t>
  </si>
  <si>
    <t>Wpływy z opłaty eksploatacyjnej</t>
  </si>
  <si>
    <t>Środki na dofinansowanie własnych zadań bieżących pozyskane z innych źródeł</t>
  </si>
  <si>
    <t>Wpływy z różnych opłat</t>
  </si>
  <si>
    <t>Dotacja celowa otrzymana z tytułu pomocy finansowej udzielanej między jednostkami samorządu terytorialnego na dofinansowanie własnych zadań bieżących</t>
  </si>
  <si>
    <t>Pozostałe odsetki</t>
  </si>
  <si>
    <t xml:space="preserve">Dotacja celowa otrzymana z tytułu pomocy finansowej udzielanej między jednostkami samorządu terytorialnego na dofinansowanie własnych zadań inwestycyjnych i zakupów inwestycyjnych </t>
  </si>
  <si>
    <t xml:space="preserve">Dotacje celowe otrzymane z budżetu państwa na realizację zadań bieżących z zakresu administracji rządowej oraz innych zadań zleconych gminie ustawami-MUW </t>
  </si>
  <si>
    <t>Dochody jednostek samorządu terytorialnego związane z realizację zadań z zakresu administracji rządowej oraz innych zadań zleconych ustawami</t>
  </si>
  <si>
    <t>do Zarządzenia Nr   28 / 2012</t>
  </si>
  <si>
    <t>z dnia 30 marca 2012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</si>
</sst>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 _z_ł_-;\-* #,##0.00\ _z_ł_-;_-* \-??\ _z_ł_-;_-@_-"/>
    <numFmt numFmtId="166" formatCode="#,##0;\-#,##0"/>
    <numFmt numFmtId="167" formatCode="[$-415]d\ mmmm\ yyyy"/>
    <numFmt numFmtId="168" formatCode="#,##0_ ;\-#,##0\ "/>
    <numFmt numFmtId="169" formatCode="#,##0.00_ ;\-#,##0.00\ 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5.5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7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8" fontId="3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165" fontId="30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/>
    </xf>
    <xf numFmtId="3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37" fontId="31" fillId="0" borderId="10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37" fontId="3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89">
      <selection activeCell="H91" sqref="H91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9.8515625" style="0" customWidth="1"/>
    <col min="4" max="4" width="9.57421875" style="0" customWidth="1"/>
    <col min="5" max="5" width="12.28125" style="0" customWidth="1"/>
    <col min="6" max="6" width="9.28125" style="0" customWidth="1"/>
    <col min="7" max="8" width="11.00390625" style="0" customWidth="1"/>
    <col min="9" max="9" width="9.7109375" style="0" customWidth="1"/>
    <col min="10" max="10" width="11.00390625" style="0" customWidth="1"/>
    <col min="11" max="11" width="7.8515625" style="0" customWidth="1"/>
    <col min="12" max="12" width="7.140625" style="0" customWidth="1"/>
    <col min="13" max="13" width="10.00390625" style="0" customWidth="1"/>
  </cols>
  <sheetData>
    <row r="1" spans="2:13" ht="15.75" customHeight="1">
      <c r="B1" s="1"/>
      <c r="G1" s="75" t="s">
        <v>0</v>
      </c>
      <c r="H1" s="75"/>
      <c r="I1" s="75"/>
      <c r="J1" s="75"/>
      <c r="K1" s="75"/>
      <c r="L1" s="2"/>
      <c r="M1" s="2"/>
    </row>
    <row r="2" spans="2:13" ht="15" customHeight="1">
      <c r="B2" s="1"/>
      <c r="G2" s="75" t="s">
        <v>87</v>
      </c>
      <c r="H2" s="75"/>
      <c r="I2" s="75"/>
      <c r="J2" s="75"/>
      <c r="K2" s="75"/>
      <c r="L2" s="2"/>
      <c r="M2" s="2"/>
    </row>
    <row r="3" spans="2:13" ht="14.25" customHeight="1">
      <c r="B3" s="1"/>
      <c r="G3" s="75" t="s">
        <v>1</v>
      </c>
      <c r="H3" s="75"/>
      <c r="I3" s="75"/>
      <c r="J3" s="75"/>
      <c r="K3" s="75"/>
      <c r="L3" s="3"/>
      <c r="M3" s="3"/>
    </row>
    <row r="4" spans="2:13" ht="16.5" customHeight="1">
      <c r="B4" s="1"/>
      <c r="G4" s="75" t="s">
        <v>88</v>
      </c>
      <c r="H4" s="75"/>
      <c r="I4" s="75"/>
      <c r="J4" s="75"/>
      <c r="K4" s="75"/>
      <c r="L4" s="4"/>
      <c r="M4" s="4"/>
    </row>
    <row r="5" spans="1:13" ht="15.75">
      <c r="A5" s="76" t="s">
        <v>74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 s="6" customFormat="1" ht="15" customHeight="1">
      <c r="A6" s="72" t="s">
        <v>2</v>
      </c>
      <c r="B6" s="72" t="s">
        <v>3</v>
      </c>
      <c r="C6" s="71" t="s">
        <v>4</v>
      </c>
      <c r="D6" s="71" t="s">
        <v>5</v>
      </c>
      <c r="E6" s="71"/>
      <c r="F6" s="71"/>
      <c r="G6" s="72" t="s">
        <v>6</v>
      </c>
      <c r="H6" s="72"/>
      <c r="I6" s="72" t="s">
        <v>7</v>
      </c>
      <c r="J6" s="72"/>
      <c r="K6" s="72"/>
      <c r="L6" s="72" t="s">
        <v>6</v>
      </c>
      <c r="M6" s="72"/>
      <c r="N6" s="5"/>
    </row>
    <row r="7" spans="1:14" s="6" customFormat="1" ht="12.75" customHeight="1">
      <c r="A7" s="72"/>
      <c r="B7" s="72"/>
      <c r="C7" s="71"/>
      <c r="D7" s="71" t="s">
        <v>8</v>
      </c>
      <c r="E7" s="71" t="s">
        <v>9</v>
      </c>
      <c r="F7" s="71" t="s">
        <v>10</v>
      </c>
      <c r="G7" s="72" t="s">
        <v>9</v>
      </c>
      <c r="H7" s="72"/>
      <c r="I7" s="72" t="s">
        <v>8</v>
      </c>
      <c r="J7" s="72" t="s">
        <v>9</v>
      </c>
      <c r="K7" s="72" t="s">
        <v>10</v>
      </c>
      <c r="L7" s="72" t="s">
        <v>9</v>
      </c>
      <c r="M7" s="72"/>
      <c r="N7" s="5"/>
    </row>
    <row r="8" spans="1:14" s="6" customFormat="1" ht="66.75" customHeight="1">
      <c r="A8" s="72"/>
      <c r="B8" s="72"/>
      <c r="C8" s="71"/>
      <c r="D8" s="71"/>
      <c r="E8" s="71"/>
      <c r="F8" s="71"/>
      <c r="G8" s="72" t="s">
        <v>11</v>
      </c>
      <c r="H8" s="71" t="s">
        <v>12</v>
      </c>
      <c r="I8" s="72"/>
      <c r="J8" s="72"/>
      <c r="K8" s="72"/>
      <c r="L8" s="72" t="s">
        <v>11</v>
      </c>
      <c r="M8" s="71" t="s">
        <v>12</v>
      </c>
      <c r="N8" s="5"/>
    </row>
    <row r="9" spans="1:14" s="6" customFormat="1" ht="12.75" customHeight="1" hidden="1">
      <c r="A9" s="29"/>
      <c r="B9" s="72"/>
      <c r="C9" s="71"/>
      <c r="D9" s="30"/>
      <c r="E9" s="71"/>
      <c r="F9" s="71"/>
      <c r="G9" s="72"/>
      <c r="H9" s="71"/>
      <c r="I9" s="72"/>
      <c r="J9" s="72"/>
      <c r="K9" s="72"/>
      <c r="L9" s="72"/>
      <c r="M9" s="71"/>
      <c r="N9" s="5"/>
    </row>
    <row r="10" spans="1:13" s="7" customFormat="1" ht="12.7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</row>
    <row r="11" spans="1:13" s="7" customFormat="1" ht="14.25" customHeight="1">
      <c r="A11" s="34" t="s">
        <v>13</v>
      </c>
      <c r="B11" s="39" t="s">
        <v>14</v>
      </c>
      <c r="C11" s="40">
        <f>SUM(C12:C15)</f>
        <v>848167</v>
      </c>
      <c r="D11" s="40">
        <f>SUM(D12:D15)</f>
        <v>667955</v>
      </c>
      <c r="E11" s="41">
        <f>SUM(E12:E15)</f>
        <v>670849.4600000001</v>
      </c>
      <c r="F11" s="37">
        <f>E11/D11*100</f>
        <v>100.4333315867087</v>
      </c>
      <c r="G11" s="40">
        <f>SUM(G12:G15)</f>
        <v>665657.93</v>
      </c>
      <c r="H11" s="42" t="s">
        <v>15</v>
      </c>
      <c r="I11" s="40">
        <f>SUM(I12:I15)</f>
        <v>180212</v>
      </c>
      <c r="J11" s="40">
        <f>SUM(J12:J15)</f>
        <v>179862</v>
      </c>
      <c r="K11" s="38">
        <f>J11/I11*100</f>
        <v>99.80578429849288</v>
      </c>
      <c r="L11" s="42" t="s">
        <v>15</v>
      </c>
      <c r="M11" s="43">
        <v>178212</v>
      </c>
    </row>
    <row r="12" spans="1:13" s="7" customFormat="1" ht="24.75" customHeight="1">
      <c r="A12" s="34"/>
      <c r="B12" s="44" t="s">
        <v>75</v>
      </c>
      <c r="C12" s="45">
        <v>0</v>
      </c>
      <c r="D12" s="45">
        <v>0</v>
      </c>
      <c r="E12" s="46">
        <v>2895.42</v>
      </c>
      <c r="F12" s="46" t="s">
        <v>17</v>
      </c>
      <c r="G12" s="46" t="s">
        <v>17</v>
      </c>
      <c r="H12" s="42" t="s">
        <v>17</v>
      </c>
      <c r="I12" s="45" t="s">
        <v>17</v>
      </c>
      <c r="J12" s="46" t="s">
        <v>17</v>
      </c>
      <c r="K12" s="38" t="s">
        <v>17</v>
      </c>
      <c r="L12" s="42" t="s">
        <v>15</v>
      </c>
      <c r="M12" s="42" t="s">
        <v>15</v>
      </c>
    </row>
    <row r="13" spans="1:13" s="7" customFormat="1" ht="84.75" customHeight="1">
      <c r="A13" s="47"/>
      <c r="B13" s="48" t="s">
        <v>16</v>
      </c>
      <c r="C13" s="45">
        <v>665659</v>
      </c>
      <c r="D13" s="45">
        <v>665659</v>
      </c>
      <c r="E13" s="46">
        <v>665657.93</v>
      </c>
      <c r="F13" s="46">
        <f>E13/D13*100</f>
        <v>99.99983925703701</v>
      </c>
      <c r="G13" s="46">
        <v>665657.93</v>
      </c>
      <c r="H13" s="42" t="s">
        <v>15</v>
      </c>
      <c r="I13" s="45" t="s">
        <v>17</v>
      </c>
      <c r="J13" s="46" t="s">
        <v>17</v>
      </c>
      <c r="K13" s="38" t="s">
        <v>17</v>
      </c>
      <c r="L13" s="42" t="s">
        <v>15</v>
      </c>
      <c r="M13" s="42" t="s">
        <v>15</v>
      </c>
    </row>
    <row r="14" spans="1:13" s="7" customFormat="1" ht="93" customHeight="1">
      <c r="A14" s="47"/>
      <c r="B14" s="48" t="s">
        <v>77</v>
      </c>
      <c r="C14" s="45">
        <v>180212</v>
      </c>
      <c r="D14" s="45" t="s">
        <v>17</v>
      </c>
      <c r="E14" s="42" t="s">
        <v>17</v>
      </c>
      <c r="F14" s="49" t="s">
        <v>17</v>
      </c>
      <c r="G14" s="42" t="s">
        <v>17</v>
      </c>
      <c r="H14" s="42" t="s">
        <v>17</v>
      </c>
      <c r="I14" s="45">
        <v>180212</v>
      </c>
      <c r="J14" s="46">
        <v>179862</v>
      </c>
      <c r="K14" s="50">
        <f>J14/I14*100</f>
        <v>99.80578429849288</v>
      </c>
      <c r="L14" s="42" t="s">
        <v>17</v>
      </c>
      <c r="M14" s="51">
        <v>178212</v>
      </c>
    </row>
    <row r="15" spans="1:13" s="7" customFormat="1" ht="60" customHeight="1">
      <c r="A15" s="47"/>
      <c r="B15" s="48" t="s">
        <v>76</v>
      </c>
      <c r="C15" s="45">
        <v>2296</v>
      </c>
      <c r="D15" s="45">
        <v>2296</v>
      </c>
      <c r="E15" s="42">
        <v>2296.11</v>
      </c>
      <c r="F15" s="46">
        <f>E15/D15*100</f>
        <v>100.00479094076655</v>
      </c>
      <c r="G15" s="42" t="s">
        <v>17</v>
      </c>
      <c r="H15" s="42" t="s">
        <v>15</v>
      </c>
      <c r="I15" s="45" t="s">
        <v>17</v>
      </c>
      <c r="J15" s="46" t="s">
        <v>17</v>
      </c>
      <c r="K15" s="38" t="s">
        <v>17</v>
      </c>
      <c r="L15" s="42" t="s">
        <v>15</v>
      </c>
      <c r="M15" s="42" t="s">
        <v>15</v>
      </c>
    </row>
    <row r="16" spans="1:13" ht="21.75" customHeight="1">
      <c r="A16" s="52">
        <v>600</v>
      </c>
      <c r="B16" s="53" t="s">
        <v>19</v>
      </c>
      <c r="C16" s="35">
        <v>71214</v>
      </c>
      <c r="D16" s="35">
        <v>0</v>
      </c>
      <c r="E16" s="36">
        <v>0</v>
      </c>
      <c r="F16" s="49" t="s">
        <v>17</v>
      </c>
      <c r="G16" s="54" t="s">
        <v>17</v>
      </c>
      <c r="H16" s="42" t="s">
        <v>17</v>
      </c>
      <c r="I16" s="35">
        <v>71214</v>
      </c>
      <c r="J16" s="38">
        <v>20000</v>
      </c>
      <c r="K16" s="38">
        <f>J16/I16*100</f>
        <v>28.084365433763026</v>
      </c>
      <c r="L16" s="54"/>
      <c r="M16" s="54"/>
    </row>
    <row r="17" spans="1:13" ht="69" customHeight="1">
      <c r="A17" s="55"/>
      <c r="B17" s="48" t="s">
        <v>20</v>
      </c>
      <c r="C17" s="56">
        <v>20000</v>
      </c>
      <c r="D17" s="56">
        <v>0</v>
      </c>
      <c r="E17" s="57">
        <v>0</v>
      </c>
      <c r="F17" s="42" t="s">
        <v>17</v>
      </c>
      <c r="G17" s="58" t="s">
        <v>17</v>
      </c>
      <c r="H17" s="42" t="s">
        <v>17</v>
      </c>
      <c r="I17" s="45">
        <v>20000</v>
      </c>
      <c r="J17" s="45">
        <v>20000</v>
      </c>
      <c r="K17" s="50">
        <f>J17/I17*100</f>
        <v>100</v>
      </c>
      <c r="L17" s="45" t="s">
        <v>17</v>
      </c>
      <c r="M17" s="45" t="s">
        <v>17</v>
      </c>
    </row>
    <row r="18" spans="1:13" ht="15" customHeight="1">
      <c r="A18" s="8"/>
      <c r="B18" s="9"/>
      <c r="C18" s="10"/>
      <c r="D18" s="10"/>
      <c r="E18" s="11"/>
      <c r="F18" s="12"/>
      <c r="G18" s="13"/>
      <c r="H18" s="12"/>
      <c r="I18" s="14"/>
      <c r="J18" s="14"/>
      <c r="K18" s="15"/>
      <c r="L18" s="14"/>
      <c r="M18" s="16">
        <v>5</v>
      </c>
    </row>
    <row r="19" spans="1:13" ht="12" customHeight="1">
      <c r="A19" s="72" t="s">
        <v>2</v>
      </c>
      <c r="B19" s="72" t="s">
        <v>3</v>
      </c>
      <c r="C19" s="71" t="s">
        <v>4</v>
      </c>
      <c r="D19" s="71" t="s">
        <v>5</v>
      </c>
      <c r="E19" s="71"/>
      <c r="F19" s="71"/>
      <c r="G19" s="72" t="s">
        <v>6</v>
      </c>
      <c r="H19" s="72"/>
      <c r="I19" s="72" t="s">
        <v>7</v>
      </c>
      <c r="J19" s="72"/>
      <c r="K19" s="72"/>
      <c r="L19" s="72" t="s">
        <v>6</v>
      </c>
      <c r="M19" s="72"/>
    </row>
    <row r="20" spans="1:13" ht="18" customHeight="1">
      <c r="A20" s="72"/>
      <c r="B20" s="72"/>
      <c r="C20" s="71"/>
      <c r="D20" s="71" t="s">
        <v>8</v>
      </c>
      <c r="E20" s="71" t="s">
        <v>9</v>
      </c>
      <c r="F20" s="71" t="s">
        <v>10</v>
      </c>
      <c r="G20" s="72" t="s">
        <v>9</v>
      </c>
      <c r="H20" s="72"/>
      <c r="I20" s="72" t="s">
        <v>8</v>
      </c>
      <c r="J20" s="72" t="s">
        <v>9</v>
      </c>
      <c r="K20" s="72" t="s">
        <v>10</v>
      </c>
      <c r="L20" s="72" t="s">
        <v>9</v>
      </c>
      <c r="M20" s="72"/>
    </row>
    <row r="21" spans="1:13" ht="54" customHeight="1">
      <c r="A21" s="72"/>
      <c r="B21" s="72"/>
      <c r="C21" s="71"/>
      <c r="D21" s="71"/>
      <c r="E21" s="71"/>
      <c r="F21" s="71"/>
      <c r="G21" s="72" t="s">
        <v>11</v>
      </c>
      <c r="H21" s="71" t="s">
        <v>12</v>
      </c>
      <c r="I21" s="72"/>
      <c r="J21" s="72"/>
      <c r="K21" s="72"/>
      <c r="L21" s="72" t="s">
        <v>11</v>
      </c>
      <c r="M21" s="71" t="s">
        <v>12</v>
      </c>
    </row>
    <row r="22" spans="1:13" ht="11.25" customHeight="1">
      <c r="A22" s="72"/>
      <c r="B22" s="72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1"/>
    </row>
    <row r="23" spans="1:13" ht="10.5" customHeight="1">
      <c r="A23" s="31">
        <v>1</v>
      </c>
      <c r="B23" s="31">
        <v>2</v>
      </c>
      <c r="C23" s="31">
        <v>3</v>
      </c>
      <c r="D23" s="31">
        <v>4</v>
      </c>
      <c r="E23" s="31">
        <v>5</v>
      </c>
      <c r="F23" s="31">
        <v>6</v>
      </c>
      <c r="G23" s="31">
        <v>7</v>
      </c>
      <c r="H23" s="31">
        <v>8</v>
      </c>
      <c r="I23" s="31">
        <v>9</v>
      </c>
      <c r="J23" s="31">
        <v>10</v>
      </c>
      <c r="K23" s="31">
        <v>11</v>
      </c>
      <c r="L23" s="31">
        <v>12</v>
      </c>
      <c r="M23" s="31">
        <v>13</v>
      </c>
    </row>
    <row r="24" spans="1:13" ht="98.25" customHeight="1">
      <c r="A24" s="55"/>
      <c r="B24" s="48" t="s">
        <v>21</v>
      </c>
      <c r="C24" s="56">
        <v>51214</v>
      </c>
      <c r="D24" s="56">
        <v>0</v>
      </c>
      <c r="E24" s="57">
        <v>0</v>
      </c>
      <c r="F24" s="42" t="s">
        <v>17</v>
      </c>
      <c r="G24" s="58" t="s">
        <v>17</v>
      </c>
      <c r="H24" s="42" t="s">
        <v>17</v>
      </c>
      <c r="I24" s="45">
        <v>51214</v>
      </c>
      <c r="J24" s="45">
        <v>0</v>
      </c>
      <c r="K24" s="38" t="s">
        <v>17</v>
      </c>
      <c r="L24" s="45" t="s">
        <v>17</v>
      </c>
      <c r="M24" s="45" t="s">
        <v>17</v>
      </c>
    </row>
    <row r="25" spans="1:13" ht="26.25" customHeight="1">
      <c r="A25" s="52">
        <v>700</v>
      </c>
      <c r="B25" s="53" t="s">
        <v>22</v>
      </c>
      <c r="C25" s="35">
        <f>SUM(C26:C30)</f>
        <v>452412</v>
      </c>
      <c r="D25" s="35">
        <f>SUM(D26:D30)</f>
        <v>236515</v>
      </c>
      <c r="E25" s="36">
        <f>SUM(E26:E30)</f>
        <v>241223.78</v>
      </c>
      <c r="F25" s="49">
        <f>E25/D25*100</f>
        <v>101.99090121133966</v>
      </c>
      <c r="G25" s="54" t="s">
        <v>17</v>
      </c>
      <c r="H25" s="42" t="s">
        <v>17</v>
      </c>
      <c r="I25" s="35">
        <f>SUM(I26:I30)</f>
        <v>215897</v>
      </c>
      <c r="J25" s="36">
        <f>SUM(J26:J30)</f>
        <v>220996.46</v>
      </c>
      <c r="K25" s="38">
        <f>J25/I25*100</f>
        <v>102.36198742919076</v>
      </c>
      <c r="L25" s="54"/>
      <c r="M25" s="54"/>
    </row>
    <row r="26" spans="1:13" ht="44.25" customHeight="1">
      <c r="A26" s="55"/>
      <c r="B26" s="48" t="s">
        <v>23</v>
      </c>
      <c r="C26" s="56">
        <v>22459</v>
      </c>
      <c r="D26" s="56">
        <v>22459</v>
      </c>
      <c r="E26" s="57">
        <v>17497.87</v>
      </c>
      <c r="F26" s="42">
        <f>E26/D26*100</f>
        <v>77.91028095640945</v>
      </c>
      <c r="G26" s="58" t="s">
        <v>17</v>
      </c>
      <c r="H26" s="42" t="s">
        <v>17</v>
      </c>
      <c r="I26" s="45" t="s">
        <v>17</v>
      </c>
      <c r="J26" s="45" t="s">
        <v>17</v>
      </c>
      <c r="K26" s="38" t="s">
        <v>17</v>
      </c>
      <c r="L26" s="45" t="s">
        <v>17</v>
      </c>
      <c r="M26" s="45" t="s">
        <v>17</v>
      </c>
    </row>
    <row r="27" spans="1:13" ht="26.25" customHeight="1">
      <c r="A27" s="55"/>
      <c r="B27" s="48" t="s">
        <v>18</v>
      </c>
      <c r="C27" s="56">
        <v>212656</v>
      </c>
      <c r="D27" s="56">
        <v>212656</v>
      </c>
      <c r="E27" s="57">
        <v>221353.13</v>
      </c>
      <c r="F27" s="42">
        <f>E27/D27*100</f>
        <v>104.089764690392</v>
      </c>
      <c r="G27" s="58" t="s">
        <v>17</v>
      </c>
      <c r="H27" s="42" t="s">
        <v>17</v>
      </c>
      <c r="I27" s="45" t="s">
        <v>17</v>
      </c>
      <c r="J27" s="45" t="s">
        <v>17</v>
      </c>
      <c r="K27" s="38" t="s">
        <v>17</v>
      </c>
      <c r="L27" s="45" t="s">
        <v>17</v>
      </c>
      <c r="M27" s="45" t="s">
        <v>17</v>
      </c>
    </row>
    <row r="28" spans="1:13" ht="66" customHeight="1">
      <c r="A28" s="55"/>
      <c r="B28" s="48" t="s">
        <v>24</v>
      </c>
      <c r="C28" s="56">
        <v>215897</v>
      </c>
      <c r="D28" s="56" t="s">
        <v>17</v>
      </c>
      <c r="E28" s="57" t="s">
        <v>17</v>
      </c>
      <c r="F28" s="49" t="s">
        <v>17</v>
      </c>
      <c r="G28" s="58" t="s">
        <v>17</v>
      </c>
      <c r="H28" s="42" t="s">
        <v>17</v>
      </c>
      <c r="I28" s="56">
        <v>215897</v>
      </c>
      <c r="J28" s="50">
        <v>220996.46</v>
      </c>
      <c r="K28" s="50">
        <f>J28/I28*100</f>
        <v>102.36198742919076</v>
      </c>
      <c r="L28" s="58"/>
      <c r="M28" s="58"/>
    </row>
    <row r="29" spans="1:13" ht="14.25" customHeight="1">
      <c r="A29" s="55"/>
      <c r="B29" s="48" t="s">
        <v>83</v>
      </c>
      <c r="C29" s="56">
        <v>1400</v>
      </c>
      <c r="D29" s="56">
        <v>1400</v>
      </c>
      <c r="E29" s="57">
        <v>1372.78</v>
      </c>
      <c r="F29" s="42">
        <f>E29/D29*100</f>
        <v>98.05571428571427</v>
      </c>
      <c r="G29" s="58" t="s">
        <v>17</v>
      </c>
      <c r="H29" s="42" t="s">
        <v>17</v>
      </c>
      <c r="I29" s="45" t="s">
        <v>17</v>
      </c>
      <c r="J29" s="45" t="s">
        <v>17</v>
      </c>
      <c r="K29" s="38" t="s">
        <v>17</v>
      </c>
      <c r="L29" s="45" t="s">
        <v>17</v>
      </c>
      <c r="M29" s="45" t="s">
        <v>17</v>
      </c>
    </row>
    <row r="30" spans="1:13" ht="25.5" customHeight="1">
      <c r="A30" s="55"/>
      <c r="B30" s="48" t="s">
        <v>78</v>
      </c>
      <c r="C30" s="56">
        <v>0</v>
      </c>
      <c r="D30" s="56">
        <v>0</v>
      </c>
      <c r="E30" s="57">
        <v>1000</v>
      </c>
      <c r="F30" s="42" t="s">
        <v>17</v>
      </c>
      <c r="G30" s="58" t="s">
        <v>17</v>
      </c>
      <c r="H30" s="42" t="s">
        <v>17</v>
      </c>
      <c r="I30" s="45" t="s">
        <v>17</v>
      </c>
      <c r="J30" s="45" t="s">
        <v>17</v>
      </c>
      <c r="K30" s="38" t="s">
        <v>17</v>
      </c>
      <c r="L30" s="45" t="s">
        <v>17</v>
      </c>
      <c r="M30" s="45" t="s">
        <v>17</v>
      </c>
    </row>
    <row r="31" spans="1:13" ht="17.25" customHeight="1">
      <c r="A31" s="52">
        <v>710</v>
      </c>
      <c r="B31" s="53" t="s">
        <v>26</v>
      </c>
      <c r="C31" s="35">
        <v>3000</v>
      </c>
      <c r="D31" s="35">
        <v>3000</v>
      </c>
      <c r="E31" s="36">
        <v>3000</v>
      </c>
      <c r="F31" s="49">
        <f>E31/D31*100</f>
        <v>100</v>
      </c>
      <c r="G31" s="36">
        <v>3000</v>
      </c>
      <c r="H31" s="42" t="s">
        <v>17</v>
      </c>
      <c r="I31" s="45" t="s">
        <v>17</v>
      </c>
      <c r="J31" s="45" t="s">
        <v>17</v>
      </c>
      <c r="K31" s="38" t="s">
        <v>17</v>
      </c>
      <c r="L31" s="45" t="s">
        <v>17</v>
      </c>
      <c r="M31" s="45" t="s">
        <v>17</v>
      </c>
    </row>
    <row r="32" spans="1:13" ht="98.25" customHeight="1">
      <c r="A32" s="55"/>
      <c r="B32" s="48" t="s">
        <v>27</v>
      </c>
      <c r="C32" s="56">
        <v>3000</v>
      </c>
      <c r="D32" s="56">
        <v>3000</v>
      </c>
      <c r="E32" s="57">
        <v>3000</v>
      </c>
      <c r="F32" s="42">
        <f>E32/D32*100</f>
        <v>100</v>
      </c>
      <c r="G32" s="57">
        <v>3000</v>
      </c>
      <c r="H32" s="42" t="s">
        <v>17</v>
      </c>
      <c r="I32" s="45" t="s">
        <v>17</v>
      </c>
      <c r="J32" s="45" t="s">
        <v>17</v>
      </c>
      <c r="K32" s="38" t="s">
        <v>17</v>
      </c>
      <c r="L32" s="45" t="s">
        <v>17</v>
      </c>
      <c r="M32" s="45" t="s">
        <v>17</v>
      </c>
    </row>
    <row r="33" spans="1:13" ht="24.75" customHeight="1">
      <c r="A33" s="52">
        <v>750</v>
      </c>
      <c r="B33" s="53" t="s">
        <v>28</v>
      </c>
      <c r="C33" s="35">
        <f>SUM(C40+C41+C42)</f>
        <v>95021</v>
      </c>
      <c r="D33" s="35">
        <f>SUM(D40+D41+D42)</f>
        <v>95021</v>
      </c>
      <c r="E33" s="36">
        <f>SUM(E40+E41+E42)</f>
        <v>95414.86</v>
      </c>
      <c r="F33" s="49">
        <f>E33/D33*100</f>
        <v>100.41449784784416</v>
      </c>
      <c r="G33" s="36">
        <f>SUM(G40)</f>
        <v>92490.06</v>
      </c>
      <c r="H33" s="42" t="s">
        <v>17</v>
      </c>
      <c r="I33" s="36">
        <v>0</v>
      </c>
      <c r="J33" s="36">
        <v>0</v>
      </c>
      <c r="K33" s="38" t="s">
        <v>17</v>
      </c>
      <c r="L33" s="40" t="s">
        <v>17</v>
      </c>
      <c r="M33" s="40" t="s">
        <v>17</v>
      </c>
    </row>
    <row r="34" spans="1:13" ht="21" customHeight="1">
      <c r="A34" s="17"/>
      <c r="B34" s="18"/>
      <c r="C34" s="19"/>
      <c r="D34" s="19"/>
      <c r="E34" s="20"/>
      <c r="F34" s="21"/>
      <c r="G34" s="20"/>
      <c r="H34" s="12"/>
      <c r="I34" s="22"/>
      <c r="J34" s="22"/>
      <c r="K34" s="15"/>
      <c r="L34" s="22"/>
      <c r="M34" s="16">
        <v>6</v>
      </c>
    </row>
    <row r="35" spans="1:13" ht="14.25" customHeight="1">
      <c r="A35" s="72" t="s">
        <v>2</v>
      </c>
      <c r="B35" s="72" t="s">
        <v>3</v>
      </c>
      <c r="C35" s="71" t="s">
        <v>4</v>
      </c>
      <c r="D35" s="71" t="s">
        <v>5</v>
      </c>
      <c r="E35" s="71"/>
      <c r="F35" s="71"/>
      <c r="G35" s="72" t="s">
        <v>6</v>
      </c>
      <c r="H35" s="72"/>
      <c r="I35" s="72" t="s">
        <v>7</v>
      </c>
      <c r="J35" s="72"/>
      <c r="K35" s="72"/>
      <c r="L35" s="72" t="s">
        <v>6</v>
      </c>
      <c r="M35" s="72"/>
    </row>
    <row r="36" spans="1:13" ht="12.75" customHeight="1">
      <c r="A36" s="72"/>
      <c r="B36" s="72"/>
      <c r="C36" s="71"/>
      <c r="D36" s="71" t="s">
        <v>8</v>
      </c>
      <c r="E36" s="71" t="s">
        <v>9</v>
      </c>
      <c r="F36" s="71" t="s">
        <v>10</v>
      </c>
      <c r="G36" s="72" t="s">
        <v>9</v>
      </c>
      <c r="H36" s="72"/>
      <c r="I36" s="72" t="s">
        <v>8</v>
      </c>
      <c r="J36" s="72" t="s">
        <v>9</v>
      </c>
      <c r="K36" s="72" t="s">
        <v>10</v>
      </c>
      <c r="L36" s="72" t="s">
        <v>9</v>
      </c>
      <c r="M36" s="72"/>
    </row>
    <row r="37" spans="1:13" ht="39" customHeight="1">
      <c r="A37" s="72"/>
      <c r="B37" s="72"/>
      <c r="C37" s="71"/>
      <c r="D37" s="71"/>
      <c r="E37" s="71"/>
      <c r="F37" s="71"/>
      <c r="G37" s="72" t="s">
        <v>11</v>
      </c>
      <c r="H37" s="71" t="s">
        <v>12</v>
      </c>
      <c r="I37" s="72"/>
      <c r="J37" s="72"/>
      <c r="K37" s="72"/>
      <c r="L37" s="72" t="s">
        <v>11</v>
      </c>
      <c r="M37" s="71" t="s">
        <v>12</v>
      </c>
    </row>
    <row r="38" spans="1:13" ht="32.25" customHeight="1">
      <c r="A38" s="72"/>
      <c r="B38" s="72"/>
      <c r="C38" s="71"/>
      <c r="D38" s="71"/>
      <c r="E38" s="71"/>
      <c r="F38" s="71"/>
      <c r="G38" s="71"/>
      <c r="H38" s="71"/>
      <c r="I38" s="71"/>
      <c r="J38" s="71"/>
      <c r="K38" s="72"/>
      <c r="L38" s="72"/>
      <c r="M38" s="71"/>
    </row>
    <row r="39" spans="1:13" ht="9.75" customHeight="1">
      <c r="A39" s="31">
        <v>1</v>
      </c>
      <c r="B39" s="31">
        <v>2</v>
      </c>
      <c r="C39" s="31">
        <v>3</v>
      </c>
      <c r="D39" s="31">
        <v>4</v>
      </c>
      <c r="E39" s="31">
        <v>5</v>
      </c>
      <c r="F39" s="31">
        <v>6</v>
      </c>
      <c r="G39" s="31">
        <v>7</v>
      </c>
      <c r="H39" s="31">
        <v>8</v>
      </c>
      <c r="I39" s="31">
        <v>9</v>
      </c>
      <c r="J39" s="31">
        <v>10</v>
      </c>
      <c r="K39" s="31">
        <v>11</v>
      </c>
      <c r="L39" s="31">
        <v>12</v>
      </c>
      <c r="M39" s="31">
        <v>13</v>
      </c>
    </row>
    <row r="40" spans="1:13" ht="99.75" customHeight="1">
      <c r="A40" s="55"/>
      <c r="B40" s="48" t="s">
        <v>29</v>
      </c>
      <c r="C40" s="56">
        <v>92491</v>
      </c>
      <c r="D40" s="56">
        <v>92491</v>
      </c>
      <c r="E40" s="57">
        <v>92490.06</v>
      </c>
      <c r="F40" s="42">
        <f aca="true" t="shared" si="0" ref="F40:F46">E40/D40*100</f>
        <v>99.99898368489907</v>
      </c>
      <c r="G40" s="57">
        <v>92490.06</v>
      </c>
      <c r="H40" s="42" t="s">
        <v>17</v>
      </c>
      <c r="I40" s="45" t="s">
        <v>17</v>
      </c>
      <c r="J40" s="45" t="s">
        <v>17</v>
      </c>
      <c r="K40" s="38" t="s">
        <v>17</v>
      </c>
      <c r="L40" s="45" t="s">
        <v>17</v>
      </c>
      <c r="M40" s="45" t="s">
        <v>17</v>
      </c>
    </row>
    <row r="41" spans="1:13" ht="14.25" customHeight="1">
      <c r="A41" s="55"/>
      <c r="B41" s="48" t="s">
        <v>30</v>
      </c>
      <c r="C41" s="56">
        <v>2500</v>
      </c>
      <c r="D41" s="56">
        <v>2500</v>
      </c>
      <c r="E41" s="57">
        <v>2900</v>
      </c>
      <c r="F41" s="42">
        <f t="shared" si="0"/>
        <v>115.99999999999999</v>
      </c>
      <c r="G41" s="57" t="s">
        <v>17</v>
      </c>
      <c r="H41" s="42" t="s">
        <v>17</v>
      </c>
      <c r="I41" s="45" t="s">
        <v>17</v>
      </c>
      <c r="J41" s="45" t="s">
        <v>17</v>
      </c>
      <c r="K41" s="38" t="s">
        <v>17</v>
      </c>
      <c r="L41" s="45" t="s">
        <v>17</v>
      </c>
      <c r="M41" s="45" t="s">
        <v>17</v>
      </c>
    </row>
    <row r="42" spans="1:13" ht="90" customHeight="1">
      <c r="A42" s="55"/>
      <c r="B42" s="48" t="s">
        <v>31</v>
      </c>
      <c r="C42" s="56">
        <v>30</v>
      </c>
      <c r="D42" s="56">
        <v>30</v>
      </c>
      <c r="E42" s="57">
        <v>24.8</v>
      </c>
      <c r="F42" s="42">
        <f t="shared" si="0"/>
        <v>82.66666666666667</v>
      </c>
      <c r="G42" s="57" t="s">
        <v>17</v>
      </c>
      <c r="H42" s="42" t="s">
        <v>17</v>
      </c>
      <c r="I42" s="45" t="s">
        <v>17</v>
      </c>
      <c r="J42" s="45" t="s">
        <v>17</v>
      </c>
      <c r="K42" s="38" t="s">
        <v>17</v>
      </c>
      <c r="L42" s="45" t="s">
        <v>17</v>
      </c>
      <c r="M42" s="45" t="s">
        <v>17</v>
      </c>
    </row>
    <row r="43" spans="1:13" ht="58.5" customHeight="1">
      <c r="A43" s="52">
        <v>751</v>
      </c>
      <c r="B43" s="53" t="s">
        <v>33</v>
      </c>
      <c r="C43" s="35">
        <v>16256</v>
      </c>
      <c r="D43" s="35">
        <v>16256</v>
      </c>
      <c r="E43" s="36">
        <v>16256</v>
      </c>
      <c r="F43" s="49">
        <f t="shared" si="0"/>
        <v>100</v>
      </c>
      <c r="G43" s="36">
        <v>16256</v>
      </c>
      <c r="H43" s="42" t="s">
        <v>17</v>
      </c>
      <c r="I43" s="45" t="s">
        <v>17</v>
      </c>
      <c r="J43" s="45" t="s">
        <v>17</v>
      </c>
      <c r="K43" s="38" t="s">
        <v>17</v>
      </c>
      <c r="L43" s="45" t="s">
        <v>17</v>
      </c>
      <c r="M43" s="45" t="s">
        <v>17</v>
      </c>
    </row>
    <row r="44" spans="1:13" ht="95.25" customHeight="1">
      <c r="A44" s="59"/>
      <c r="B44" s="60" t="s">
        <v>34</v>
      </c>
      <c r="C44" s="56">
        <v>16256</v>
      </c>
      <c r="D44" s="56">
        <v>16256</v>
      </c>
      <c r="E44" s="57">
        <v>16256</v>
      </c>
      <c r="F44" s="42">
        <f t="shared" si="0"/>
        <v>100</v>
      </c>
      <c r="G44" s="57">
        <v>16256</v>
      </c>
      <c r="H44" s="42" t="s">
        <v>17</v>
      </c>
      <c r="I44" s="45" t="s">
        <v>17</v>
      </c>
      <c r="J44" s="45" t="s">
        <v>17</v>
      </c>
      <c r="K44" s="38" t="s">
        <v>17</v>
      </c>
      <c r="L44" s="45" t="s">
        <v>17</v>
      </c>
      <c r="M44" s="45" t="s">
        <v>17</v>
      </c>
    </row>
    <row r="45" spans="1:13" ht="46.5" customHeight="1">
      <c r="A45" s="61">
        <v>754</v>
      </c>
      <c r="B45" s="62" t="s">
        <v>35</v>
      </c>
      <c r="C45" s="35">
        <f>SUM(C46+C53+C54+C55)</f>
        <v>24200</v>
      </c>
      <c r="D45" s="35">
        <v>14200</v>
      </c>
      <c r="E45" s="35">
        <v>14200</v>
      </c>
      <c r="F45" s="49">
        <f t="shared" si="0"/>
        <v>100</v>
      </c>
      <c r="G45" s="36">
        <v>4200</v>
      </c>
      <c r="H45" s="42" t="s">
        <v>17</v>
      </c>
      <c r="I45" s="63">
        <v>10000</v>
      </c>
      <c r="J45" s="63">
        <v>10000</v>
      </c>
      <c r="K45" s="38">
        <v>100</v>
      </c>
      <c r="L45" s="63">
        <v>10000</v>
      </c>
      <c r="M45" s="45" t="s">
        <v>17</v>
      </c>
    </row>
    <row r="46" spans="1:13" ht="33.75" customHeight="1">
      <c r="A46" s="59"/>
      <c r="B46" s="60" t="s">
        <v>36</v>
      </c>
      <c r="C46" s="56">
        <v>10000</v>
      </c>
      <c r="D46" s="56">
        <v>10000</v>
      </c>
      <c r="E46" s="57">
        <v>10000</v>
      </c>
      <c r="F46" s="42">
        <f t="shared" si="0"/>
        <v>100</v>
      </c>
      <c r="G46" s="57" t="s">
        <v>17</v>
      </c>
      <c r="H46" s="42" t="s">
        <v>17</v>
      </c>
      <c r="I46" s="45" t="s">
        <v>17</v>
      </c>
      <c r="J46" s="45" t="s">
        <v>17</v>
      </c>
      <c r="K46" s="38" t="s">
        <v>17</v>
      </c>
      <c r="L46" s="45" t="s">
        <v>17</v>
      </c>
      <c r="M46" s="45" t="s">
        <v>17</v>
      </c>
    </row>
    <row r="47" spans="1:13" ht="21" customHeight="1">
      <c r="A47" s="17"/>
      <c r="B47" s="18"/>
      <c r="C47" s="19"/>
      <c r="D47" s="19"/>
      <c r="E47" s="20"/>
      <c r="F47" s="21"/>
      <c r="G47" s="20"/>
      <c r="H47" s="12"/>
      <c r="I47" s="14"/>
      <c r="J47" s="14"/>
      <c r="K47" s="15"/>
      <c r="L47" s="14"/>
      <c r="M47" s="16">
        <v>7</v>
      </c>
    </row>
    <row r="48" spans="1:13" ht="12.75" customHeight="1">
      <c r="A48" s="72" t="s">
        <v>2</v>
      </c>
      <c r="B48" s="72" t="s">
        <v>3</v>
      </c>
      <c r="C48" s="71" t="s">
        <v>4</v>
      </c>
      <c r="D48" s="71" t="s">
        <v>5</v>
      </c>
      <c r="E48" s="71"/>
      <c r="F48" s="71"/>
      <c r="G48" s="72" t="s">
        <v>6</v>
      </c>
      <c r="H48" s="72"/>
      <c r="I48" s="72" t="s">
        <v>7</v>
      </c>
      <c r="J48" s="72"/>
      <c r="K48" s="72"/>
      <c r="L48" s="72" t="s">
        <v>6</v>
      </c>
      <c r="M48" s="72"/>
    </row>
    <row r="49" spans="1:13" ht="12" customHeight="1">
      <c r="A49" s="72"/>
      <c r="B49" s="72"/>
      <c r="C49" s="71"/>
      <c r="D49" s="71" t="s">
        <v>8</v>
      </c>
      <c r="E49" s="71" t="s">
        <v>9</v>
      </c>
      <c r="F49" s="71" t="s">
        <v>10</v>
      </c>
      <c r="G49" s="72" t="s">
        <v>9</v>
      </c>
      <c r="H49" s="72"/>
      <c r="I49" s="72" t="s">
        <v>8</v>
      </c>
      <c r="J49" s="72" t="s">
        <v>9</v>
      </c>
      <c r="K49" s="72" t="s">
        <v>10</v>
      </c>
      <c r="L49" s="72" t="s">
        <v>9</v>
      </c>
      <c r="M49" s="72"/>
    </row>
    <row r="50" spans="1:13" ht="54" customHeight="1">
      <c r="A50" s="72"/>
      <c r="B50" s="72"/>
      <c r="C50" s="71"/>
      <c r="D50" s="71"/>
      <c r="E50" s="71"/>
      <c r="F50" s="71"/>
      <c r="G50" s="72" t="s">
        <v>11</v>
      </c>
      <c r="H50" s="71" t="s">
        <v>12</v>
      </c>
      <c r="I50" s="72"/>
      <c r="J50" s="72"/>
      <c r="K50" s="72"/>
      <c r="L50" s="72" t="s">
        <v>11</v>
      </c>
      <c r="M50" s="71" t="s">
        <v>12</v>
      </c>
    </row>
    <row r="51" spans="1:13" ht="11.25" customHeight="1">
      <c r="A51" s="72"/>
      <c r="B51" s="72"/>
      <c r="C51" s="71"/>
      <c r="D51" s="71"/>
      <c r="E51" s="71"/>
      <c r="F51" s="71"/>
      <c r="G51" s="72"/>
      <c r="H51" s="71"/>
      <c r="I51" s="72"/>
      <c r="J51" s="72"/>
      <c r="K51" s="72"/>
      <c r="L51" s="72"/>
      <c r="M51" s="71"/>
    </row>
    <row r="52" spans="1:13" ht="9.75" customHeight="1">
      <c r="A52" s="31">
        <v>1</v>
      </c>
      <c r="B52" s="31">
        <v>2</v>
      </c>
      <c r="C52" s="31">
        <v>3</v>
      </c>
      <c r="D52" s="31">
        <v>4</v>
      </c>
      <c r="E52" s="31">
        <v>5</v>
      </c>
      <c r="F52" s="31">
        <v>6</v>
      </c>
      <c r="G52" s="31">
        <v>7</v>
      </c>
      <c r="H52" s="31">
        <v>8</v>
      </c>
      <c r="I52" s="31">
        <v>9</v>
      </c>
      <c r="J52" s="31">
        <v>10</v>
      </c>
      <c r="K52" s="31">
        <v>11</v>
      </c>
      <c r="L52" s="31">
        <v>12</v>
      </c>
      <c r="M52" s="31">
        <v>13</v>
      </c>
    </row>
    <row r="53" spans="1:13" ht="90" customHeight="1">
      <c r="A53" s="59"/>
      <c r="B53" s="48" t="s">
        <v>16</v>
      </c>
      <c r="C53" s="56">
        <v>200</v>
      </c>
      <c r="D53" s="56">
        <v>200</v>
      </c>
      <c r="E53" s="57">
        <v>200</v>
      </c>
      <c r="F53" s="42">
        <f>E53/D53*100</f>
        <v>100</v>
      </c>
      <c r="G53" s="57">
        <v>200</v>
      </c>
      <c r="H53" s="42" t="s">
        <v>17</v>
      </c>
      <c r="I53" s="45" t="s">
        <v>17</v>
      </c>
      <c r="J53" s="45" t="s">
        <v>17</v>
      </c>
      <c r="K53" s="38" t="s">
        <v>17</v>
      </c>
      <c r="L53" s="45" t="s">
        <v>17</v>
      </c>
      <c r="M53" s="45" t="s">
        <v>17</v>
      </c>
    </row>
    <row r="54" spans="1:13" ht="107.25" customHeight="1">
      <c r="A54" s="59"/>
      <c r="B54" s="48" t="s">
        <v>82</v>
      </c>
      <c r="C54" s="56">
        <v>4000</v>
      </c>
      <c r="D54" s="56">
        <v>4000</v>
      </c>
      <c r="E54" s="57">
        <v>4000</v>
      </c>
      <c r="F54" s="42">
        <f>E54/D54*100</f>
        <v>100</v>
      </c>
      <c r="G54" s="57">
        <v>4000</v>
      </c>
      <c r="H54" s="42" t="s">
        <v>17</v>
      </c>
      <c r="I54" s="45" t="s">
        <v>17</v>
      </c>
      <c r="J54" s="45" t="s">
        <v>17</v>
      </c>
      <c r="K54" s="38" t="s">
        <v>17</v>
      </c>
      <c r="L54" s="45" t="s">
        <v>17</v>
      </c>
      <c r="M54" s="45" t="s">
        <v>17</v>
      </c>
    </row>
    <row r="55" spans="1:13" ht="133.5" customHeight="1">
      <c r="A55" s="59"/>
      <c r="B55" s="48" t="s">
        <v>84</v>
      </c>
      <c r="C55" s="56">
        <v>10000</v>
      </c>
      <c r="D55" s="56" t="s">
        <v>17</v>
      </c>
      <c r="E55" s="57" t="s">
        <v>17</v>
      </c>
      <c r="F55" s="42" t="s">
        <v>17</v>
      </c>
      <c r="G55" s="57" t="s">
        <v>17</v>
      </c>
      <c r="H55" s="42" t="s">
        <v>17</v>
      </c>
      <c r="I55" s="45">
        <v>10000</v>
      </c>
      <c r="J55" s="45">
        <v>10000</v>
      </c>
      <c r="K55" s="50">
        <v>100</v>
      </c>
      <c r="L55" s="45">
        <v>10000</v>
      </c>
      <c r="M55" s="45" t="s">
        <v>17</v>
      </c>
    </row>
    <row r="56" spans="1:13" ht="108" customHeight="1">
      <c r="A56" s="52">
        <v>756</v>
      </c>
      <c r="B56" s="53" t="s">
        <v>37</v>
      </c>
      <c r="C56" s="35">
        <f>SUM(C63+C64+C65+C66+C67+C68+C70+C69+C71+C72+C73+C74+C75+C76+C83+C84)</f>
        <v>5052108</v>
      </c>
      <c r="D56" s="35">
        <f>SUM(D63+D64+D65+D66+D67+D68+D70+D69+D71+D72+D73+D74+D75+D76+D83+D84)</f>
        <v>5052108</v>
      </c>
      <c r="E56" s="36">
        <f>SUM(E63+E64+E65+E66+E67+E68+E70+E69+E71+E72+E73+E74+E75+E76+E83+E84)</f>
        <v>5010510.71</v>
      </c>
      <c r="F56" s="49">
        <f>E56/D56*100</f>
        <v>99.17663498088322</v>
      </c>
      <c r="G56" s="35" t="s">
        <v>17</v>
      </c>
      <c r="H56" s="42" t="s">
        <v>17</v>
      </c>
      <c r="I56" s="45" t="s">
        <v>17</v>
      </c>
      <c r="J56" s="45" t="s">
        <v>17</v>
      </c>
      <c r="K56" s="38" t="s">
        <v>17</v>
      </c>
      <c r="L56" s="45" t="s">
        <v>17</v>
      </c>
      <c r="M56" s="45" t="s">
        <v>17</v>
      </c>
    </row>
    <row r="57" spans="1:13" ht="20.25" customHeight="1">
      <c r="A57" s="8"/>
      <c r="B57" s="9"/>
      <c r="C57" s="10"/>
      <c r="D57" s="10"/>
      <c r="E57" s="11"/>
      <c r="F57" s="12"/>
      <c r="G57" s="23"/>
      <c r="H57" s="12"/>
      <c r="I57" s="14"/>
      <c r="J57" s="14"/>
      <c r="K57" s="15"/>
      <c r="L57" s="14"/>
      <c r="M57" s="16">
        <v>8</v>
      </c>
    </row>
    <row r="58" spans="1:13" ht="12.75" customHeight="1">
      <c r="A58" s="72" t="s">
        <v>2</v>
      </c>
      <c r="B58" s="72" t="s">
        <v>3</v>
      </c>
      <c r="C58" s="71" t="s">
        <v>4</v>
      </c>
      <c r="D58" s="71" t="s">
        <v>5</v>
      </c>
      <c r="E58" s="71"/>
      <c r="F58" s="71"/>
      <c r="G58" s="72" t="s">
        <v>6</v>
      </c>
      <c r="H58" s="72"/>
      <c r="I58" s="72" t="s">
        <v>7</v>
      </c>
      <c r="J58" s="72"/>
      <c r="K58" s="72"/>
      <c r="L58" s="72" t="s">
        <v>6</v>
      </c>
      <c r="M58" s="72"/>
    </row>
    <row r="59" spans="1:13" ht="12" customHeight="1">
      <c r="A59" s="72"/>
      <c r="B59" s="72"/>
      <c r="C59" s="71"/>
      <c r="D59" s="71" t="s">
        <v>8</v>
      </c>
      <c r="E59" s="71" t="s">
        <v>9</v>
      </c>
      <c r="F59" s="71" t="s">
        <v>10</v>
      </c>
      <c r="G59" s="72" t="s">
        <v>9</v>
      </c>
      <c r="H59" s="72"/>
      <c r="I59" s="72" t="s">
        <v>8</v>
      </c>
      <c r="J59" s="72" t="s">
        <v>9</v>
      </c>
      <c r="K59" s="72" t="s">
        <v>10</v>
      </c>
      <c r="L59" s="72" t="s">
        <v>9</v>
      </c>
      <c r="M59" s="72"/>
    </row>
    <row r="60" spans="1:13" ht="47.25" customHeight="1">
      <c r="A60" s="72"/>
      <c r="B60" s="72"/>
      <c r="C60" s="71"/>
      <c r="D60" s="71"/>
      <c r="E60" s="71"/>
      <c r="F60" s="71"/>
      <c r="G60" s="72" t="s">
        <v>11</v>
      </c>
      <c r="H60" s="71" t="s">
        <v>12</v>
      </c>
      <c r="I60" s="72"/>
      <c r="J60" s="72"/>
      <c r="K60" s="72"/>
      <c r="L60" s="72" t="s">
        <v>11</v>
      </c>
      <c r="M60" s="71" t="s">
        <v>12</v>
      </c>
    </row>
    <row r="61" spans="1:13" ht="30" customHeight="1">
      <c r="A61" s="72"/>
      <c r="B61" s="72"/>
      <c r="C61" s="71"/>
      <c r="D61" s="71"/>
      <c r="E61" s="71"/>
      <c r="F61" s="71"/>
      <c r="G61" s="71"/>
      <c r="H61" s="71"/>
      <c r="I61" s="71"/>
      <c r="J61" s="71"/>
      <c r="K61" s="72"/>
      <c r="L61" s="72"/>
      <c r="M61" s="71"/>
    </row>
    <row r="62" spans="1:13" ht="13.5" customHeight="1">
      <c r="A62" s="31">
        <v>1</v>
      </c>
      <c r="B62" s="31">
        <v>2</v>
      </c>
      <c r="C62" s="31">
        <v>3</v>
      </c>
      <c r="D62" s="31">
        <v>4</v>
      </c>
      <c r="E62" s="31">
        <v>5</v>
      </c>
      <c r="F62" s="31">
        <v>6</v>
      </c>
      <c r="G62" s="31">
        <v>7</v>
      </c>
      <c r="H62" s="31">
        <v>8</v>
      </c>
      <c r="I62" s="31">
        <v>9</v>
      </c>
      <c r="J62" s="31">
        <v>10</v>
      </c>
      <c r="K62" s="31">
        <v>11</v>
      </c>
      <c r="L62" s="31">
        <v>12</v>
      </c>
      <c r="M62" s="31">
        <v>13</v>
      </c>
    </row>
    <row r="63" spans="1:13" ht="66.75" customHeight="1">
      <c r="A63" s="55"/>
      <c r="B63" s="48" t="s">
        <v>38</v>
      </c>
      <c r="C63" s="56">
        <v>7144</v>
      </c>
      <c r="D63" s="56">
        <v>7144</v>
      </c>
      <c r="E63" s="57">
        <v>9076.75</v>
      </c>
      <c r="F63" s="42">
        <f>E63/D63*100</f>
        <v>127.05417133258679</v>
      </c>
      <c r="G63" s="64" t="s">
        <v>17</v>
      </c>
      <c r="H63" s="42" t="s">
        <v>17</v>
      </c>
      <c r="I63" s="45" t="s">
        <v>17</v>
      </c>
      <c r="J63" s="45" t="s">
        <v>17</v>
      </c>
      <c r="K63" s="38" t="s">
        <v>17</v>
      </c>
      <c r="L63" s="45" t="s">
        <v>17</v>
      </c>
      <c r="M63" s="45" t="s">
        <v>17</v>
      </c>
    </row>
    <row r="64" spans="1:13" ht="23.25" customHeight="1">
      <c r="A64" s="55"/>
      <c r="B64" s="48" t="s">
        <v>39</v>
      </c>
      <c r="C64" s="56">
        <v>1509148</v>
      </c>
      <c r="D64" s="56">
        <v>1509148</v>
      </c>
      <c r="E64" s="57">
        <v>1348327.94</v>
      </c>
      <c r="F64" s="42">
        <f aca="true" t="shared" si="1" ref="F64:F76">E64/D64*100</f>
        <v>89.34365217990548</v>
      </c>
      <c r="G64" s="64" t="s">
        <v>17</v>
      </c>
      <c r="H64" s="42" t="s">
        <v>17</v>
      </c>
      <c r="I64" s="45" t="s">
        <v>17</v>
      </c>
      <c r="J64" s="45" t="s">
        <v>17</v>
      </c>
      <c r="K64" s="38" t="s">
        <v>17</v>
      </c>
      <c r="L64" s="45" t="s">
        <v>17</v>
      </c>
      <c r="M64" s="45" t="s">
        <v>17</v>
      </c>
    </row>
    <row r="65" spans="1:13" ht="23.25" customHeight="1">
      <c r="A65" s="55"/>
      <c r="B65" s="48" t="s">
        <v>40</v>
      </c>
      <c r="C65" s="56">
        <v>871519</v>
      </c>
      <c r="D65" s="56">
        <v>871519</v>
      </c>
      <c r="E65" s="57">
        <v>930483.3</v>
      </c>
      <c r="F65" s="42">
        <f t="shared" si="1"/>
        <v>106.76569300267693</v>
      </c>
      <c r="G65" s="64" t="s">
        <v>17</v>
      </c>
      <c r="H65" s="42" t="s">
        <v>17</v>
      </c>
      <c r="I65" s="45" t="s">
        <v>17</v>
      </c>
      <c r="J65" s="45" t="s">
        <v>17</v>
      </c>
      <c r="K65" s="38" t="s">
        <v>17</v>
      </c>
      <c r="L65" s="45" t="s">
        <v>17</v>
      </c>
      <c r="M65" s="45" t="s">
        <v>17</v>
      </c>
    </row>
    <row r="66" spans="1:13" ht="18.75" customHeight="1">
      <c r="A66" s="55"/>
      <c r="B66" s="48" t="s">
        <v>41</v>
      </c>
      <c r="C66" s="56">
        <v>11703</v>
      </c>
      <c r="D66" s="56">
        <v>11703</v>
      </c>
      <c r="E66" s="57">
        <v>13652.7</v>
      </c>
      <c r="F66" s="42">
        <f t="shared" si="1"/>
        <v>116.65983081261216</v>
      </c>
      <c r="G66" s="64" t="s">
        <v>17</v>
      </c>
      <c r="H66" s="42" t="s">
        <v>17</v>
      </c>
      <c r="I66" s="45" t="s">
        <v>17</v>
      </c>
      <c r="J66" s="45" t="s">
        <v>17</v>
      </c>
      <c r="K66" s="38" t="s">
        <v>17</v>
      </c>
      <c r="L66" s="45" t="s">
        <v>17</v>
      </c>
      <c r="M66" s="45" t="s">
        <v>17</v>
      </c>
    </row>
    <row r="67" spans="1:13" ht="27.75" customHeight="1">
      <c r="A67" s="55"/>
      <c r="B67" s="48" t="s">
        <v>42</v>
      </c>
      <c r="C67" s="56">
        <v>87270</v>
      </c>
      <c r="D67" s="56">
        <v>87270</v>
      </c>
      <c r="E67" s="57">
        <v>58822</v>
      </c>
      <c r="F67" s="42">
        <f t="shared" si="1"/>
        <v>67.40231465566632</v>
      </c>
      <c r="G67" s="64" t="s">
        <v>17</v>
      </c>
      <c r="H67" s="42" t="s">
        <v>17</v>
      </c>
      <c r="I67" s="45" t="s">
        <v>17</v>
      </c>
      <c r="J67" s="45" t="s">
        <v>17</v>
      </c>
      <c r="K67" s="38" t="s">
        <v>17</v>
      </c>
      <c r="L67" s="45" t="s">
        <v>17</v>
      </c>
      <c r="M67" s="45" t="s">
        <v>17</v>
      </c>
    </row>
    <row r="68" spans="1:13" ht="34.5" customHeight="1">
      <c r="A68" s="55"/>
      <c r="B68" s="48" t="s">
        <v>43</v>
      </c>
      <c r="C68" s="56">
        <v>17314</v>
      </c>
      <c r="D68" s="56">
        <v>17314</v>
      </c>
      <c r="E68" s="57">
        <v>19364.6</v>
      </c>
      <c r="F68" s="42">
        <f t="shared" si="1"/>
        <v>111.84359477879171</v>
      </c>
      <c r="G68" s="64" t="s">
        <v>17</v>
      </c>
      <c r="H68" s="42" t="s">
        <v>17</v>
      </c>
      <c r="I68" s="45" t="s">
        <v>17</v>
      </c>
      <c r="J68" s="45" t="s">
        <v>17</v>
      </c>
      <c r="K68" s="38" t="s">
        <v>17</v>
      </c>
      <c r="L68" s="45" t="s">
        <v>17</v>
      </c>
      <c r="M68" s="45" t="s">
        <v>17</v>
      </c>
    </row>
    <row r="69" spans="1:13" ht="24.75" customHeight="1">
      <c r="A69" s="55"/>
      <c r="B69" s="48" t="s">
        <v>44</v>
      </c>
      <c r="C69" s="56">
        <v>52000</v>
      </c>
      <c r="D69" s="56">
        <v>52000</v>
      </c>
      <c r="E69" s="57">
        <v>53490</v>
      </c>
      <c r="F69" s="42">
        <f t="shared" si="1"/>
        <v>102.86538461538461</v>
      </c>
      <c r="G69" s="64" t="s">
        <v>17</v>
      </c>
      <c r="H69" s="42" t="s">
        <v>17</v>
      </c>
      <c r="I69" s="45" t="s">
        <v>17</v>
      </c>
      <c r="J69" s="45" t="s">
        <v>17</v>
      </c>
      <c r="K69" s="38" t="s">
        <v>17</v>
      </c>
      <c r="L69" s="45" t="s">
        <v>17</v>
      </c>
      <c r="M69" s="45" t="s">
        <v>17</v>
      </c>
    </row>
    <row r="70" spans="1:13" ht="42" customHeight="1">
      <c r="A70" s="55"/>
      <c r="B70" s="48" t="s">
        <v>45</v>
      </c>
      <c r="C70" s="56">
        <v>67271</v>
      </c>
      <c r="D70" s="56">
        <v>67271</v>
      </c>
      <c r="E70" s="57">
        <v>81194.82</v>
      </c>
      <c r="F70" s="42">
        <f t="shared" si="1"/>
        <v>120.69810170801685</v>
      </c>
      <c r="G70" s="64" t="s">
        <v>17</v>
      </c>
      <c r="H70" s="42" t="s">
        <v>17</v>
      </c>
      <c r="I70" s="45" t="s">
        <v>17</v>
      </c>
      <c r="J70" s="45" t="s">
        <v>17</v>
      </c>
      <c r="K70" s="38" t="s">
        <v>17</v>
      </c>
      <c r="L70" s="45" t="s">
        <v>17</v>
      </c>
      <c r="M70" s="45" t="s">
        <v>17</v>
      </c>
    </row>
    <row r="71" spans="1:13" ht="34.5" customHeight="1">
      <c r="A71" s="55"/>
      <c r="B71" s="48" t="s">
        <v>46</v>
      </c>
      <c r="C71" s="56">
        <v>7086</v>
      </c>
      <c r="D71" s="56">
        <v>7086</v>
      </c>
      <c r="E71" s="57">
        <v>18127.34</v>
      </c>
      <c r="F71" s="42">
        <f t="shared" si="1"/>
        <v>255.81907987581144</v>
      </c>
      <c r="G71" s="64" t="s">
        <v>17</v>
      </c>
      <c r="H71" s="42" t="s">
        <v>17</v>
      </c>
      <c r="I71" s="45" t="s">
        <v>17</v>
      </c>
      <c r="J71" s="45" t="s">
        <v>17</v>
      </c>
      <c r="K71" s="38" t="s">
        <v>17</v>
      </c>
      <c r="L71" s="45" t="s">
        <v>17</v>
      </c>
      <c r="M71" s="45" t="s">
        <v>17</v>
      </c>
    </row>
    <row r="72" spans="1:13" ht="26.25" customHeight="1">
      <c r="A72" s="55"/>
      <c r="B72" s="48" t="s">
        <v>47</v>
      </c>
      <c r="C72" s="56">
        <v>40163</v>
      </c>
      <c r="D72" s="56">
        <v>40163</v>
      </c>
      <c r="E72" s="57">
        <v>38177.25</v>
      </c>
      <c r="F72" s="42">
        <f t="shared" si="1"/>
        <v>95.05577272614097</v>
      </c>
      <c r="G72" s="64" t="s">
        <v>17</v>
      </c>
      <c r="H72" s="42" t="s">
        <v>17</v>
      </c>
      <c r="I72" s="45" t="s">
        <v>17</v>
      </c>
      <c r="J72" s="45" t="s">
        <v>17</v>
      </c>
      <c r="K72" s="38" t="s">
        <v>17</v>
      </c>
      <c r="L72" s="45" t="s">
        <v>17</v>
      </c>
      <c r="M72" s="45" t="s">
        <v>17</v>
      </c>
    </row>
    <row r="73" spans="1:13" ht="39.75" customHeight="1">
      <c r="A73" s="55"/>
      <c r="B73" s="48" t="s">
        <v>48</v>
      </c>
      <c r="C73" s="56">
        <v>101610</v>
      </c>
      <c r="D73" s="56">
        <v>101610</v>
      </c>
      <c r="E73" s="57">
        <v>101869.63</v>
      </c>
      <c r="F73" s="42">
        <f t="shared" si="1"/>
        <v>100.25551618935144</v>
      </c>
      <c r="G73" s="64" t="s">
        <v>17</v>
      </c>
      <c r="H73" s="42" t="s">
        <v>17</v>
      </c>
      <c r="I73" s="45" t="s">
        <v>17</v>
      </c>
      <c r="J73" s="45" t="s">
        <v>17</v>
      </c>
      <c r="K73" s="38" t="s">
        <v>17</v>
      </c>
      <c r="L73" s="45" t="s">
        <v>17</v>
      </c>
      <c r="M73" s="45" t="s">
        <v>17</v>
      </c>
    </row>
    <row r="74" spans="1:13" ht="28.5" customHeight="1">
      <c r="A74" s="55"/>
      <c r="B74" s="48" t="s">
        <v>50</v>
      </c>
      <c r="C74" s="56">
        <v>2115030</v>
      </c>
      <c r="D74" s="56">
        <v>2115030</v>
      </c>
      <c r="E74" s="57">
        <v>2151092</v>
      </c>
      <c r="F74" s="42">
        <f t="shared" si="1"/>
        <v>101.70503491676241</v>
      </c>
      <c r="G74" s="64" t="s">
        <v>17</v>
      </c>
      <c r="H74" s="42" t="s">
        <v>17</v>
      </c>
      <c r="I74" s="45" t="s">
        <v>17</v>
      </c>
      <c r="J74" s="45" t="s">
        <v>17</v>
      </c>
      <c r="K74" s="38" t="s">
        <v>17</v>
      </c>
      <c r="L74" s="45" t="s">
        <v>17</v>
      </c>
      <c r="M74" s="45" t="s">
        <v>17</v>
      </c>
    </row>
    <row r="75" spans="1:13" ht="22.5" customHeight="1">
      <c r="A75" s="55"/>
      <c r="B75" s="48" t="s">
        <v>51</v>
      </c>
      <c r="C75" s="56">
        <v>70277</v>
      </c>
      <c r="D75" s="56">
        <v>70277</v>
      </c>
      <c r="E75" s="57">
        <v>90904.11</v>
      </c>
      <c r="F75" s="42">
        <f t="shared" si="1"/>
        <v>129.35115329339612</v>
      </c>
      <c r="G75" s="64" t="s">
        <v>17</v>
      </c>
      <c r="H75" s="42" t="s">
        <v>17</v>
      </c>
      <c r="I75" s="45" t="s">
        <v>17</v>
      </c>
      <c r="J75" s="45" t="s">
        <v>17</v>
      </c>
      <c r="K75" s="38" t="s">
        <v>17</v>
      </c>
      <c r="L75" s="45" t="s">
        <v>17</v>
      </c>
      <c r="M75" s="45" t="s">
        <v>17</v>
      </c>
    </row>
    <row r="76" spans="1:13" ht="18" customHeight="1">
      <c r="A76" s="55"/>
      <c r="B76" s="48" t="s">
        <v>52</v>
      </c>
      <c r="C76" s="56">
        <v>90359</v>
      </c>
      <c r="D76" s="56">
        <v>90359</v>
      </c>
      <c r="E76" s="57">
        <v>90358.67</v>
      </c>
      <c r="F76" s="42">
        <f t="shared" si="1"/>
        <v>99.99963479011498</v>
      </c>
      <c r="G76" s="64" t="s">
        <v>17</v>
      </c>
      <c r="H76" s="42" t="s">
        <v>17</v>
      </c>
      <c r="I76" s="45" t="s">
        <v>17</v>
      </c>
      <c r="J76" s="45" t="s">
        <v>17</v>
      </c>
      <c r="K76" s="38" t="s">
        <v>17</v>
      </c>
      <c r="L76" s="45" t="s">
        <v>17</v>
      </c>
      <c r="M76" s="45" t="s">
        <v>17</v>
      </c>
    </row>
    <row r="77" spans="1:13" ht="21" customHeight="1">
      <c r="A77" s="8"/>
      <c r="B77" s="9"/>
      <c r="C77" s="10"/>
      <c r="D77" s="10"/>
      <c r="E77" s="11"/>
      <c r="F77" s="12"/>
      <c r="G77" s="23"/>
      <c r="H77" s="12"/>
      <c r="I77" s="14"/>
      <c r="J77" s="14"/>
      <c r="K77" s="15"/>
      <c r="L77" s="14"/>
      <c r="M77" s="16">
        <v>9</v>
      </c>
    </row>
    <row r="78" spans="1:13" ht="14.25" customHeight="1">
      <c r="A78" s="72" t="s">
        <v>2</v>
      </c>
      <c r="B78" s="72" t="s">
        <v>3</v>
      </c>
      <c r="C78" s="71" t="s">
        <v>4</v>
      </c>
      <c r="D78" s="71" t="s">
        <v>5</v>
      </c>
      <c r="E78" s="71"/>
      <c r="F78" s="71"/>
      <c r="G78" s="72" t="s">
        <v>6</v>
      </c>
      <c r="H78" s="72"/>
      <c r="I78" s="72" t="s">
        <v>7</v>
      </c>
      <c r="J78" s="72"/>
      <c r="K78" s="72"/>
      <c r="L78" s="72" t="s">
        <v>6</v>
      </c>
      <c r="M78" s="72"/>
    </row>
    <row r="79" spans="1:13" ht="12.75" customHeight="1">
      <c r="A79" s="72"/>
      <c r="B79" s="72"/>
      <c r="C79" s="71"/>
      <c r="D79" s="71" t="s">
        <v>8</v>
      </c>
      <c r="E79" s="71" t="s">
        <v>9</v>
      </c>
      <c r="F79" s="71" t="s">
        <v>10</v>
      </c>
      <c r="G79" s="72" t="s">
        <v>9</v>
      </c>
      <c r="H79" s="72"/>
      <c r="I79" s="72" t="s">
        <v>8</v>
      </c>
      <c r="J79" s="72" t="s">
        <v>9</v>
      </c>
      <c r="K79" s="72" t="s">
        <v>10</v>
      </c>
      <c r="L79" s="72" t="s">
        <v>9</v>
      </c>
      <c r="M79" s="72"/>
    </row>
    <row r="80" spans="1:13" ht="34.5" customHeight="1">
      <c r="A80" s="72"/>
      <c r="B80" s="72"/>
      <c r="C80" s="71"/>
      <c r="D80" s="71"/>
      <c r="E80" s="71"/>
      <c r="F80" s="71"/>
      <c r="G80" s="72" t="s">
        <v>11</v>
      </c>
      <c r="H80" s="71" t="s">
        <v>12</v>
      </c>
      <c r="I80" s="72"/>
      <c r="J80" s="72"/>
      <c r="K80" s="72"/>
      <c r="L80" s="72" t="s">
        <v>11</v>
      </c>
      <c r="M80" s="71" t="s">
        <v>12</v>
      </c>
    </row>
    <row r="81" spans="1:13" ht="46.5" customHeight="1">
      <c r="A81" s="72"/>
      <c r="B81" s="72"/>
      <c r="C81" s="71"/>
      <c r="D81" s="71"/>
      <c r="E81" s="71"/>
      <c r="F81" s="71"/>
      <c r="G81" s="71"/>
      <c r="H81" s="71"/>
      <c r="I81" s="71"/>
      <c r="J81" s="71"/>
      <c r="K81" s="72"/>
      <c r="L81" s="72"/>
      <c r="M81" s="71"/>
    </row>
    <row r="82" spans="1:13" ht="10.5" customHeight="1">
      <c r="A82" s="31">
        <v>1</v>
      </c>
      <c r="B82" s="31">
        <v>2</v>
      </c>
      <c r="C82" s="31">
        <v>3</v>
      </c>
      <c r="D82" s="31">
        <v>4</v>
      </c>
      <c r="E82" s="31">
        <v>5</v>
      </c>
      <c r="F82" s="31">
        <v>6</v>
      </c>
      <c r="G82" s="31">
        <v>7</v>
      </c>
      <c r="H82" s="31">
        <v>8</v>
      </c>
      <c r="I82" s="31">
        <v>9</v>
      </c>
      <c r="J82" s="31">
        <v>10</v>
      </c>
      <c r="K82" s="31">
        <v>11</v>
      </c>
      <c r="L82" s="31">
        <v>12</v>
      </c>
      <c r="M82" s="31">
        <v>13</v>
      </c>
    </row>
    <row r="83" spans="1:13" ht="56.25" customHeight="1">
      <c r="A83" s="55"/>
      <c r="B83" s="48" t="s">
        <v>53</v>
      </c>
      <c r="C83" s="56">
        <v>4214</v>
      </c>
      <c r="D83" s="56">
        <v>4214</v>
      </c>
      <c r="E83" s="57">
        <v>4214</v>
      </c>
      <c r="F83" s="42">
        <f>E83/D83*100</f>
        <v>100</v>
      </c>
      <c r="G83" s="64" t="s">
        <v>17</v>
      </c>
      <c r="H83" s="42" t="s">
        <v>17</v>
      </c>
      <c r="I83" s="45" t="s">
        <v>17</v>
      </c>
      <c r="J83" s="45" t="s">
        <v>17</v>
      </c>
      <c r="K83" s="38" t="s">
        <v>17</v>
      </c>
      <c r="L83" s="45" t="s">
        <v>17</v>
      </c>
      <c r="M83" s="45" t="s">
        <v>17</v>
      </c>
    </row>
    <row r="84" spans="1:13" ht="29.25" customHeight="1">
      <c r="A84" s="55"/>
      <c r="B84" s="48" t="s">
        <v>79</v>
      </c>
      <c r="C84" s="56">
        <v>0</v>
      </c>
      <c r="D84" s="56">
        <v>0</v>
      </c>
      <c r="E84" s="57">
        <v>1355.6</v>
      </c>
      <c r="F84" s="42" t="s">
        <v>17</v>
      </c>
      <c r="G84" s="64" t="s">
        <v>17</v>
      </c>
      <c r="H84" s="42" t="s">
        <v>17</v>
      </c>
      <c r="I84" s="45" t="s">
        <v>17</v>
      </c>
      <c r="J84" s="45" t="s">
        <v>17</v>
      </c>
      <c r="K84" s="38" t="s">
        <v>17</v>
      </c>
      <c r="L84" s="45" t="s">
        <v>17</v>
      </c>
      <c r="M84" s="45" t="s">
        <v>17</v>
      </c>
    </row>
    <row r="85" spans="1:13" ht="21.75" customHeight="1">
      <c r="A85" s="52">
        <v>758</v>
      </c>
      <c r="B85" s="53" t="s">
        <v>54</v>
      </c>
      <c r="C85" s="35">
        <f>SUM(C86:C89)</f>
        <v>11751498</v>
      </c>
      <c r="D85" s="35">
        <f>SUM(D86:D89)</f>
        <v>11750498</v>
      </c>
      <c r="E85" s="36">
        <f>SUM(E86:E89)</f>
        <v>11750872.73</v>
      </c>
      <c r="F85" s="49">
        <f>E85/D85*100</f>
        <v>100.00318905632766</v>
      </c>
      <c r="G85" s="36">
        <f>SUM(G86:G89)</f>
        <v>52565.3</v>
      </c>
      <c r="H85" s="42" t="s">
        <v>17</v>
      </c>
      <c r="I85" s="65">
        <f>SUM(I86:I89)</f>
        <v>1000</v>
      </c>
      <c r="J85" s="65">
        <f>SUM(J86:J89)</f>
        <v>1000</v>
      </c>
      <c r="K85" s="65">
        <v>100</v>
      </c>
      <c r="L85" s="65">
        <f>SUM(L86:L89)</f>
        <v>1000</v>
      </c>
      <c r="M85" s="45" t="s">
        <v>17</v>
      </c>
    </row>
    <row r="86" spans="1:13" ht="30" customHeight="1">
      <c r="A86" s="55"/>
      <c r="B86" s="48" t="s">
        <v>55</v>
      </c>
      <c r="C86" s="56">
        <v>11688652</v>
      </c>
      <c r="D86" s="56">
        <v>11688652</v>
      </c>
      <c r="E86" s="57">
        <v>11688652</v>
      </c>
      <c r="F86" s="42">
        <f>E86/D86*100</f>
        <v>100</v>
      </c>
      <c r="G86" s="57" t="s">
        <v>17</v>
      </c>
      <c r="H86" s="42" t="s">
        <v>17</v>
      </c>
      <c r="I86" s="45" t="s">
        <v>17</v>
      </c>
      <c r="J86" s="45" t="s">
        <v>17</v>
      </c>
      <c r="K86" s="38" t="s">
        <v>17</v>
      </c>
      <c r="L86" s="45" t="s">
        <v>17</v>
      </c>
      <c r="M86" s="45" t="s">
        <v>17</v>
      </c>
    </row>
    <row r="87" spans="1:13" ht="14.25" customHeight="1">
      <c r="A87" s="55"/>
      <c r="B87" s="48" t="s">
        <v>25</v>
      </c>
      <c r="C87" s="56">
        <v>9280</v>
      </c>
      <c r="D87" s="56">
        <v>9280</v>
      </c>
      <c r="E87" s="57">
        <v>9655.43</v>
      </c>
      <c r="F87" s="42">
        <f>E87/D87*100</f>
        <v>104.04558189655174</v>
      </c>
      <c r="G87" s="57" t="s">
        <v>17</v>
      </c>
      <c r="H87" s="42" t="s">
        <v>17</v>
      </c>
      <c r="I87" s="45" t="s">
        <v>17</v>
      </c>
      <c r="J87" s="45" t="s">
        <v>17</v>
      </c>
      <c r="K87" s="38" t="s">
        <v>17</v>
      </c>
      <c r="L87" s="45" t="s">
        <v>17</v>
      </c>
      <c r="M87" s="45" t="s">
        <v>17</v>
      </c>
    </row>
    <row r="88" spans="1:13" ht="79.5" customHeight="1">
      <c r="A88" s="55"/>
      <c r="B88" s="48" t="s">
        <v>62</v>
      </c>
      <c r="C88" s="56">
        <v>52566</v>
      </c>
      <c r="D88" s="56">
        <v>52566</v>
      </c>
      <c r="E88" s="57">
        <v>52565.3</v>
      </c>
      <c r="F88" s="42">
        <f>E88/D88*100</f>
        <v>99.99866834075259</v>
      </c>
      <c r="G88" s="57">
        <v>52565.3</v>
      </c>
      <c r="H88" s="42" t="s">
        <v>17</v>
      </c>
      <c r="I88" s="45" t="s">
        <v>17</v>
      </c>
      <c r="J88" s="45" t="s">
        <v>17</v>
      </c>
      <c r="K88" s="38" t="s">
        <v>17</v>
      </c>
      <c r="L88" s="45" t="s">
        <v>17</v>
      </c>
      <c r="M88" s="45" t="s">
        <v>17</v>
      </c>
    </row>
    <row r="89" spans="1:13" ht="73.5" customHeight="1">
      <c r="A89" s="55"/>
      <c r="B89" s="48" t="s">
        <v>67</v>
      </c>
      <c r="C89" s="56">
        <v>1000</v>
      </c>
      <c r="D89" s="42" t="s">
        <v>17</v>
      </c>
      <c r="E89" s="45" t="s">
        <v>17</v>
      </c>
      <c r="F89" s="45" t="s">
        <v>17</v>
      </c>
      <c r="G89" s="57" t="s">
        <v>17</v>
      </c>
      <c r="H89" s="42" t="s">
        <v>17</v>
      </c>
      <c r="I89" s="45">
        <v>1000</v>
      </c>
      <c r="J89" s="45">
        <v>1000</v>
      </c>
      <c r="K89" s="50">
        <v>100</v>
      </c>
      <c r="L89" s="45">
        <v>1000</v>
      </c>
      <c r="M89" s="45" t="s">
        <v>17</v>
      </c>
    </row>
    <row r="90" spans="1:13" ht="22.5" customHeight="1">
      <c r="A90" s="52">
        <v>801</v>
      </c>
      <c r="B90" s="53" t="s">
        <v>56</v>
      </c>
      <c r="C90" s="35">
        <f>SUM(C91+C92+C93+C94+C101+C102)</f>
        <v>3398949</v>
      </c>
      <c r="D90" s="35">
        <f>SUM(D91+D92+D93+D94+D101+D102)</f>
        <v>311242</v>
      </c>
      <c r="E90" s="36">
        <f>SUM(E91+E92+E93+E94+E101+E102)</f>
        <v>366310.04</v>
      </c>
      <c r="F90" s="49">
        <f>E90/D90*100</f>
        <v>117.6929977316686</v>
      </c>
      <c r="G90" s="36" t="s">
        <v>17</v>
      </c>
      <c r="H90" s="66">
        <v>37914.69</v>
      </c>
      <c r="I90" s="35">
        <f>SUM(I101)</f>
        <v>3087707</v>
      </c>
      <c r="J90" s="36">
        <f>SUM(J101)</f>
        <v>3117706.47</v>
      </c>
      <c r="K90" s="67">
        <f>J90/I90*100</f>
        <v>100.97157761406766</v>
      </c>
      <c r="L90" s="45" t="s">
        <v>17</v>
      </c>
      <c r="M90" s="36">
        <v>3117706.47</v>
      </c>
    </row>
    <row r="91" spans="1:13" ht="21.75" customHeight="1">
      <c r="A91" s="55"/>
      <c r="B91" s="48" t="s">
        <v>49</v>
      </c>
      <c r="C91" s="56">
        <v>39955</v>
      </c>
      <c r="D91" s="68">
        <v>39955</v>
      </c>
      <c r="E91" s="57">
        <v>30828.5</v>
      </c>
      <c r="F91" s="42">
        <f>E91/D91*100</f>
        <v>77.15805280941058</v>
      </c>
      <c r="G91" s="58" t="s">
        <v>17</v>
      </c>
      <c r="H91" s="42" t="s">
        <v>17</v>
      </c>
      <c r="I91" s="45" t="s">
        <v>17</v>
      </c>
      <c r="J91" s="38" t="s">
        <v>17</v>
      </c>
      <c r="K91" s="45" t="s">
        <v>17</v>
      </c>
      <c r="L91" s="45" t="s">
        <v>17</v>
      </c>
      <c r="M91" s="58" t="s">
        <v>17</v>
      </c>
    </row>
    <row r="92" spans="1:13" ht="21" customHeight="1">
      <c r="A92" s="55"/>
      <c r="B92" s="48" t="s">
        <v>57</v>
      </c>
      <c r="C92" s="56">
        <v>192772</v>
      </c>
      <c r="D92" s="68">
        <v>192772</v>
      </c>
      <c r="E92" s="57">
        <v>210196.75</v>
      </c>
      <c r="F92" s="42">
        <f>E92/D92*100</f>
        <v>109.0390461270309</v>
      </c>
      <c r="G92" s="58" t="s">
        <v>17</v>
      </c>
      <c r="H92" s="42" t="s">
        <v>17</v>
      </c>
      <c r="I92" s="45" t="s">
        <v>17</v>
      </c>
      <c r="J92" s="38" t="s">
        <v>17</v>
      </c>
      <c r="K92" s="45" t="s">
        <v>17</v>
      </c>
      <c r="L92" s="45" t="s">
        <v>17</v>
      </c>
      <c r="M92" s="58" t="s">
        <v>17</v>
      </c>
    </row>
    <row r="93" spans="1:13" ht="23.25" customHeight="1">
      <c r="A93" s="55"/>
      <c r="B93" s="48" t="s">
        <v>75</v>
      </c>
      <c r="C93" s="56">
        <v>600</v>
      </c>
      <c r="D93" s="68">
        <v>600</v>
      </c>
      <c r="E93" s="57">
        <v>77370.1</v>
      </c>
      <c r="F93" s="42" t="s">
        <v>17</v>
      </c>
      <c r="G93" s="58" t="s">
        <v>17</v>
      </c>
      <c r="H93" s="42" t="s">
        <v>17</v>
      </c>
      <c r="I93" s="45" t="s">
        <v>17</v>
      </c>
      <c r="J93" s="38" t="s">
        <v>17</v>
      </c>
      <c r="K93" s="45" t="s">
        <v>17</v>
      </c>
      <c r="L93" s="45" t="s">
        <v>17</v>
      </c>
      <c r="M93" s="58" t="s">
        <v>17</v>
      </c>
    </row>
    <row r="94" spans="1:13" ht="28.5" customHeight="1">
      <c r="A94" s="55"/>
      <c r="B94" s="48" t="s">
        <v>36</v>
      </c>
      <c r="C94" s="56">
        <v>10000</v>
      </c>
      <c r="D94" s="68">
        <v>10000</v>
      </c>
      <c r="E94" s="57">
        <v>10000</v>
      </c>
      <c r="F94" s="42">
        <f>E94/D94*100</f>
        <v>100</v>
      </c>
      <c r="G94" s="58" t="s">
        <v>17</v>
      </c>
      <c r="H94" s="42" t="s">
        <v>17</v>
      </c>
      <c r="I94" s="45" t="s">
        <v>17</v>
      </c>
      <c r="J94" s="38" t="s">
        <v>17</v>
      </c>
      <c r="K94" s="45" t="s">
        <v>17</v>
      </c>
      <c r="L94" s="45" t="s">
        <v>17</v>
      </c>
      <c r="M94" s="58" t="s">
        <v>17</v>
      </c>
    </row>
    <row r="95" spans="1:13" ht="22.5" customHeight="1">
      <c r="A95" s="8"/>
      <c r="B95" s="9"/>
      <c r="C95" s="10"/>
      <c r="D95" s="24"/>
      <c r="E95" s="11"/>
      <c r="F95" s="12"/>
      <c r="G95" s="13"/>
      <c r="H95" s="12"/>
      <c r="I95" s="14"/>
      <c r="J95" s="15"/>
      <c r="K95" s="14"/>
      <c r="L95" s="14"/>
      <c r="M95" s="16">
        <v>10</v>
      </c>
    </row>
    <row r="96" spans="1:13" ht="15.75" customHeight="1">
      <c r="A96" s="72" t="s">
        <v>2</v>
      </c>
      <c r="B96" s="72" t="s">
        <v>3</v>
      </c>
      <c r="C96" s="71" t="s">
        <v>4</v>
      </c>
      <c r="D96" s="71" t="s">
        <v>5</v>
      </c>
      <c r="E96" s="71"/>
      <c r="F96" s="71"/>
      <c r="G96" s="72" t="s">
        <v>6</v>
      </c>
      <c r="H96" s="72"/>
      <c r="I96" s="72" t="s">
        <v>7</v>
      </c>
      <c r="J96" s="72"/>
      <c r="K96" s="72"/>
      <c r="L96" s="72" t="s">
        <v>6</v>
      </c>
      <c r="M96" s="72"/>
    </row>
    <row r="97" spans="1:13" ht="12.75" customHeight="1">
      <c r="A97" s="72"/>
      <c r="B97" s="72"/>
      <c r="C97" s="71"/>
      <c r="D97" s="71" t="s">
        <v>8</v>
      </c>
      <c r="E97" s="71" t="s">
        <v>9</v>
      </c>
      <c r="F97" s="71" t="s">
        <v>10</v>
      </c>
      <c r="G97" s="72" t="s">
        <v>9</v>
      </c>
      <c r="H97" s="72"/>
      <c r="I97" s="72" t="s">
        <v>8</v>
      </c>
      <c r="J97" s="72" t="s">
        <v>9</v>
      </c>
      <c r="K97" s="72" t="s">
        <v>10</v>
      </c>
      <c r="L97" s="72" t="s">
        <v>9</v>
      </c>
      <c r="M97" s="72"/>
    </row>
    <row r="98" spans="1:13" ht="22.5" customHeight="1">
      <c r="A98" s="72"/>
      <c r="B98" s="72"/>
      <c r="C98" s="71"/>
      <c r="D98" s="71"/>
      <c r="E98" s="71"/>
      <c r="F98" s="71"/>
      <c r="G98" s="72" t="s">
        <v>11</v>
      </c>
      <c r="H98" s="71" t="s">
        <v>12</v>
      </c>
      <c r="I98" s="72"/>
      <c r="J98" s="72"/>
      <c r="K98" s="72"/>
      <c r="L98" s="72" t="s">
        <v>11</v>
      </c>
      <c r="M98" s="71" t="s">
        <v>12</v>
      </c>
    </row>
    <row r="99" spans="1:13" ht="50.25" customHeight="1">
      <c r="A99" s="72"/>
      <c r="B99" s="72"/>
      <c r="C99" s="71"/>
      <c r="D99" s="71"/>
      <c r="E99" s="71"/>
      <c r="F99" s="71"/>
      <c r="G99" s="71"/>
      <c r="H99" s="71"/>
      <c r="I99" s="71"/>
      <c r="J99" s="71"/>
      <c r="K99" s="72"/>
      <c r="L99" s="72"/>
      <c r="M99" s="71"/>
    </row>
    <row r="100" spans="1:13" ht="9" customHeight="1">
      <c r="A100" s="31">
        <v>1</v>
      </c>
      <c r="B100" s="31">
        <v>2</v>
      </c>
      <c r="C100" s="31">
        <v>3</v>
      </c>
      <c r="D100" s="31">
        <v>4</v>
      </c>
      <c r="E100" s="31">
        <v>5</v>
      </c>
      <c r="F100" s="31">
        <v>6</v>
      </c>
      <c r="G100" s="31">
        <v>7</v>
      </c>
      <c r="H100" s="31">
        <v>8</v>
      </c>
      <c r="I100" s="31">
        <v>9</v>
      </c>
      <c r="J100" s="31">
        <v>10</v>
      </c>
      <c r="K100" s="31">
        <v>11</v>
      </c>
      <c r="L100" s="31">
        <v>12</v>
      </c>
      <c r="M100" s="31">
        <v>13</v>
      </c>
    </row>
    <row r="101" spans="1:13" ht="129" customHeight="1">
      <c r="A101" s="55"/>
      <c r="B101" s="48" t="s">
        <v>32</v>
      </c>
      <c r="C101" s="56">
        <v>3091164</v>
      </c>
      <c r="D101" s="68">
        <v>3457</v>
      </c>
      <c r="E101" s="57">
        <v>37914.69</v>
      </c>
      <c r="F101" s="42" t="s">
        <v>17</v>
      </c>
      <c r="G101" s="58" t="s">
        <v>17</v>
      </c>
      <c r="H101" s="42">
        <v>37914.69</v>
      </c>
      <c r="I101" s="45">
        <v>3087707</v>
      </c>
      <c r="J101" s="50">
        <v>3117706.47</v>
      </c>
      <c r="K101" s="69">
        <f>J101/I101*100</f>
        <v>100.97157761406766</v>
      </c>
      <c r="L101" s="45" t="s">
        <v>17</v>
      </c>
      <c r="M101" s="50">
        <v>3117706.47</v>
      </c>
    </row>
    <row r="102" spans="1:13" ht="60.75" customHeight="1">
      <c r="A102" s="55"/>
      <c r="B102" s="48" t="s">
        <v>80</v>
      </c>
      <c r="C102" s="56">
        <v>64458</v>
      </c>
      <c r="D102" s="68">
        <v>64458</v>
      </c>
      <c r="E102" s="57">
        <v>0</v>
      </c>
      <c r="F102" s="42" t="s">
        <v>17</v>
      </c>
      <c r="G102" s="58" t="s">
        <v>17</v>
      </c>
      <c r="H102" s="42" t="s">
        <v>17</v>
      </c>
      <c r="I102" s="45" t="s">
        <v>17</v>
      </c>
      <c r="J102" s="38" t="s">
        <v>17</v>
      </c>
      <c r="K102" s="45" t="s">
        <v>17</v>
      </c>
      <c r="L102" s="45" t="s">
        <v>17</v>
      </c>
      <c r="M102" s="58" t="s">
        <v>17</v>
      </c>
    </row>
    <row r="103" spans="1:13" ht="28.5" customHeight="1">
      <c r="A103" s="52">
        <v>852</v>
      </c>
      <c r="B103" s="53" t="s">
        <v>58</v>
      </c>
      <c r="C103" s="35">
        <f>SUM(C104+C105+C112+C113)</f>
        <v>3848986</v>
      </c>
      <c r="D103" s="35">
        <v>3848986</v>
      </c>
      <c r="E103" s="36">
        <f>SUM(E104+E105+E112+E113)</f>
        <v>3852922.55</v>
      </c>
      <c r="F103" s="37">
        <f>E103/D103*100</f>
        <v>100.10227498878925</v>
      </c>
      <c r="G103" s="36">
        <f>SUM(G104+G105+G112)</f>
        <v>3811740.28</v>
      </c>
      <c r="H103" s="42" t="s">
        <v>17</v>
      </c>
      <c r="I103" s="45" t="s">
        <v>17</v>
      </c>
      <c r="J103" s="38" t="s">
        <v>17</v>
      </c>
      <c r="K103" s="45" t="s">
        <v>17</v>
      </c>
      <c r="L103" s="45" t="s">
        <v>17</v>
      </c>
      <c r="M103" s="54" t="s">
        <v>17</v>
      </c>
    </row>
    <row r="104" spans="1:13" ht="102" customHeight="1">
      <c r="A104" s="55"/>
      <c r="B104" s="48" t="s">
        <v>85</v>
      </c>
      <c r="C104" s="56">
        <v>3294102</v>
      </c>
      <c r="D104" s="68">
        <v>3294102</v>
      </c>
      <c r="E104" s="57">
        <v>3292883.28</v>
      </c>
      <c r="F104" s="42">
        <f>E104/D104*100</f>
        <v>99.96300296712123</v>
      </c>
      <c r="G104" s="57">
        <v>3292883.28</v>
      </c>
      <c r="H104" s="42" t="s">
        <v>17</v>
      </c>
      <c r="I104" s="45" t="s">
        <v>17</v>
      </c>
      <c r="J104" s="38" t="s">
        <v>17</v>
      </c>
      <c r="K104" s="45" t="s">
        <v>17</v>
      </c>
      <c r="L104" s="45" t="s">
        <v>17</v>
      </c>
      <c r="M104" s="58" t="s">
        <v>17</v>
      </c>
    </row>
    <row r="105" spans="1:13" ht="96.75" customHeight="1">
      <c r="A105" s="55"/>
      <c r="B105" s="48" t="s">
        <v>86</v>
      </c>
      <c r="C105" s="56">
        <v>30000</v>
      </c>
      <c r="D105" s="56">
        <v>30000</v>
      </c>
      <c r="E105" s="57">
        <v>27081.97</v>
      </c>
      <c r="F105" s="42">
        <f>E105/D105*100</f>
        <v>90.27323333333334</v>
      </c>
      <c r="G105" s="70">
        <v>0</v>
      </c>
      <c r="H105" s="42" t="s">
        <v>17</v>
      </c>
      <c r="I105" s="45" t="s">
        <v>17</v>
      </c>
      <c r="J105" s="38" t="s">
        <v>17</v>
      </c>
      <c r="K105" s="45" t="s">
        <v>17</v>
      </c>
      <c r="L105" s="45" t="s">
        <v>17</v>
      </c>
      <c r="M105" s="58" t="s">
        <v>17</v>
      </c>
    </row>
    <row r="106" spans="1:13" ht="37.5" customHeight="1">
      <c r="A106" s="32"/>
      <c r="B106" s="9"/>
      <c r="C106" s="10"/>
      <c r="D106" s="10"/>
      <c r="E106" s="11"/>
      <c r="F106" s="12"/>
      <c r="G106" s="33"/>
      <c r="H106" s="12"/>
      <c r="I106" s="14"/>
      <c r="J106" s="15"/>
      <c r="K106" s="14"/>
      <c r="L106" s="14"/>
      <c r="M106" s="16">
        <v>11</v>
      </c>
    </row>
    <row r="107" spans="1:13" ht="10.5" customHeight="1">
      <c r="A107" s="72" t="s">
        <v>2</v>
      </c>
      <c r="B107" s="72" t="s">
        <v>3</v>
      </c>
      <c r="C107" s="71" t="s">
        <v>4</v>
      </c>
      <c r="D107" s="71" t="s">
        <v>5</v>
      </c>
      <c r="E107" s="71"/>
      <c r="F107" s="71"/>
      <c r="G107" s="72" t="s">
        <v>6</v>
      </c>
      <c r="H107" s="72"/>
      <c r="I107" s="72" t="s">
        <v>7</v>
      </c>
      <c r="J107" s="72"/>
      <c r="K107" s="72"/>
      <c r="L107" s="72" t="s">
        <v>6</v>
      </c>
      <c r="M107" s="72"/>
    </row>
    <row r="108" spans="1:13" ht="7.5" customHeight="1">
      <c r="A108" s="72"/>
      <c r="B108" s="72"/>
      <c r="C108" s="71"/>
      <c r="D108" s="71" t="s">
        <v>8</v>
      </c>
      <c r="E108" s="71" t="s">
        <v>9</v>
      </c>
      <c r="F108" s="71" t="s">
        <v>10</v>
      </c>
      <c r="G108" s="72" t="s">
        <v>9</v>
      </c>
      <c r="H108" s="72"/>
      <c r="I108" s="72" t="s">
        <v>8</v>
      </c>
      <c r="J108" s="72" t="s">
        <v>9</v>
      </c>
      <c r="K108" s="72" t="s">
        <v>10</v>
      </c>
      <c r="L108" s="72" t="s">
        <v>9</v>
      </c>
      <c r="M108" s="72"/>
    </row>
    <row r="109" spans="1:13" ht="37.5" customHeight="1">
      <c r="A109" s="72"/>
      <c r="B109" s="72"/>
      <c r="C109" s="71"/>
      <c r="D109" s="71"/>
      <c r="E109" s="71"/>
      <c r="F109" s="71"/>
      <c r="G109" s="72" t="s">
        <v>11</v>
      </c>
      <c r="H109" s="71" t="s">
        <v>12</v>
      </c>
      <c r="I109" s="72"/>
      <c r="J109" s="72"/>
      <c r="K109" s="72"/>
      <c r="L109" s="72" t="s">
        <v>11</v>
      </c>
      <c r="M109" s="71" t="s">
        <v>12</v>
      </c>
    </row>
    <row r="110" spans="1:13" ht="29.25" customHeight="1">
      <c r="A110" s="72"/>
      <c r="B110" s="72"/>
      <c r="C110" s="71"/>
      <c r="D110" s="71"/>
      <c r="E110" s="71"/>
      <c r="F110" s="71"/>
      <c r="G110" s="71"/>
      <c r="H110" s="71"/>
      <c r="I110" s="71"/>
      <c r="J110" s="71"/>
      <c r="K110" s="72"/>
      <c r="L110" s="72"/>
      <c r="M110" s="71"/>
    </row>
    <row r="111" spans="1:13" ht="11.25" customHeight="1">
      <c r="A111" s="31">
        <v>1</v>
      </c>
      <c r="B111" s="31">
        <v>2</v>
      </c>
      <c r="C111" s="31">
        <v>3</v>
      </c>
      <c r="D111" s="31">
        <v>4</v>
      </c>
      <c r="E111" s="31">
        <v>5</v>
      </c>
      <c r="F111" s="31">
        <v>6</v>
      </c>
      <c r="G111" s="31">
        <v>7</v>
      </c>
      <c r="H111" s="31">
        <v>8</v>
      </c>
      <c r="I111" s="31">
        <v>9</v>
      </c>
      <c r="J111" s="31">
        <v>10</v>
      </c>
      <c r="K111" s="31">
        <v>11</v>
      </c>
      <c r="L111" s="31">
        <v>12</v>
      </c>
      <c r="M111" s="31">
        <v>13</v>
      </c>
    </row>
    <row r="112" spans="1:13" ht="81" customHeight="1">
      <c r="A112" s="55"/>
      <c r="B112" s="48" t="s">
        <v>59</v>
      </c>
      <c r="C112" s="56">
        <v>518884</v>
      </c>
      <c r="D112" s="56">
        <v>518884</v>
      </c>
      <c r="E112" s="57">
        <v>518857</v>
      </c>
      <c r="F112" s="42">
        <f aca="true" t="shared" si="2" ref="F112:F122">E112/D112*100</f>
        <v>99.99479652484948</v>
      </c>
      <c r="G112" s="57">
        <v>518857</v>
      </c>
      <c r="H112" s="42" t="s">
        <v>17</v>
      </c>
      <c r="I112" s="45" t="s">
        <v>17</v>
      </c>
      <c r="J112" s="38" t="s">
        <v>17</v>
      </c>
      <c r="K112" s="45" t="s">
        <v>17</v>
      </c>
      <c r="L112" s="45" t="s">
        <v>17</v>
      </c>
      <c r="M112" s="58" t="s">
        <v>17</v>
      </c>
    </row>
    <row r="113" spans="1:13" ht="12.75" customHeight="1">
      <c r="A113" s="55"/>
      <c r="B113" s="48" t="s">
        <v>57</v>
      </c>
      <c r="C113" s="56">
        <v>6000</v>
      </c>
      <c r="D113" s="56">
        <v>6000</v>
      </c>
      <c r="E113" s="57">
        <v>14100.3</v>
      </c>
      <c r="F113" s="42">
        <f t="shared" si="2"/>
        <v>235.005</v>
      </c>
      <c r="G113" s="57" t="s">
        <v>17</v>
      </c>
      <c r="H113" s="42" t="s">
        <v>17</v>
      </c>
      <c r="I113" s="45" t="s">
        <v>17</v>
      </c>
      <c r="J113" s="38" t="s">
        <v>17</v>
      </c>
      <c r="K113" s="45" t="s">
        <v>17</v>
      </c>
      <c r="L113" s="45" t="s">
        <v>17</v>
      </c>
      <c r="M113" s="58" t="s">
        <v>17</v>
      </c>
    </row>
    <row r="114" spans="1:13" ht="24" customHeight="1">
      <c r="A114" s="52">
        <v>854</v>
      </c>
      <c r="B114" s="53" t="s">
        <v>61</v>
      </c>
      <c r="C114" s="35">
        <v>250841</v>
      </c>
      <c r="D114" s="35">
        <v>250841</v>
      </c>
      <c r="E114" s="36">
        <v>171561.52</v>
      </c>
      <c r="F114" s="49">
        <f t="shared" si="2"/>
        <v>68.39452880509964</v>
      </c>
      <c r="G114" s="36">
        <v>171561.52</v>
      </c>
      <c r="H114" s="42" t="s">
        <v>17</v>
      </c>
      <c r="I114" s="45" t="s">
        <v>17</v>
      </c>
      <c r="J114" s="38" t="s">
        <v>17</v>
      </c>
      <c r="K114" s="45" t="s">
        <v>17</v>
      </c>
      <c r="L114" s="45" t="s">
        <v>17</v>
      </c>
      <c r="M114" s="58" t="s">
        <v>17</v>
      </c>
    </row>
    <row r="115" spans="1:13" ht="70.5" customHeight="1">
      <c r="A115" s="55"/>
      <c r="B115" s="48" t="s">
        <v>62</v>
      </c>
      <c r="C115" s="56">
        <v>250841</v>
      </c>
      <c r="D115" s="56">
        <v>250841</v>
      </c>
      <c r="E115" s="57">
        <v>171561.52</v>
      </c>
      <c r="F115" s="42">
        <f t="shared" si="2"/>
        <v>68.39452880509964</v>
      </c>
      <c r="G115" s="57">
        <v>171561.52</v>
      </c>
      <c r="H115" s="42" t="s">
        <v>17</v>
      </c>
      <c r="I115" s="45" t="s">
        <v>17</v>
      </c>
      <c r="J115" s="38" t="s">
        <v>17</v>
      </c>
      <c r="K115" s="45" t="s">
        <v>17</v>
      </c>
      <c r="L115" s="45" t="s">
        <v>17</v>
      </c>
      <c r="M115" s="58" t="s">
        <v>17</v>
      </c>
    </row>
    <row r="116" spans="1:13" ht="38.25" customHeight="1">
      <c r="A116" s="52">
        <v>900</v>
      </c>
      <c r="B116" s="53" t="s">
        <v>63</v>
      </c>
      <c r="C116" s="35">
        <f>SUM(C117:C119)</f>
        <v>730074</v>
      </c>
      <c r="D116" s="35">
        <f>SUM(D117:D119)</f>
        <v>730074</v>
      </c>
      <c r="E116" s="36">
        <f>SUM(E117:E119)</f>
        <v>728980.0199999999</v>
      </c>
      <c r="F116" s="66">
        <f t="shared" si="2"/>
        <v>99.85015491580305</v>
      </c>
      <c r="G116" s="36" t="s">
        <v>17</v>
      </c>
      <c r="H116" s="42" t="s">
        <v>17</v>
      </c>
      <c r="I116" s="45" t="s">
        <v>17</v>
      </c>
      <c r="J116" s="38" t="s">
        <v>17</v>
      </c>
      <c r="K116" s="45" t="s">
        <v>17</v>
      </c>
      <c r="L116" s="45" t="s">
        <v>17</v>
      </c>
      <c r="M116" s="58" t="s">
        <v>17</v>
      </c>
    </row>
    <row r="117" spans="1:13" ht="22.5" customHeight="1">
      <c r="A117" s="55"/>
      <c r="B117" s="48" t="s">
        <v>60</v>
      </c>
      <c r="C117" s="56">
        <v>157892</v>
      </c>
      <c r="D117" s="56">
        <v>157892</v>
      </c>
      <c r="E117" s="57">
        <v>157892.58</v>
      </c>
      <c r="F117" s="42">
        <f t="shared" si="2"/>
        <v>100.00036733970055</v>
      </c>
      <c r="G117" s="58" t="s">
        <v>17</v>
      </c>
      <c r="H117" s="42" t="s">
        <v>17</v>
      </c>
      <c r="I117" s="45" t="s">
        <v>17</v>
      </c>
      <c r="J117" s="38" t="s">
        <v>17</v>
      </c>
      <c r="K117" s="45" t="s">
        <v>17</v>
      </c>
      <c r="L117" s="45" t="s">
        <v>17</v>
      </c>
      <c r="M117" s="58" t="s">
        <v>17</v>
      </c>
    </row>
    <row r="118" spans="1:13" ht="14.25" customHeight="1">
      <c r="A118" s="55"/>
      <c r="B118" s="48" t="s">
        <v>81</v>
      </c>
      <c r="C118" s="56">
        <v>571749</v>
      </c>
      <c r="D118" s="56">
        <v>571749</v>
      </c>
      <c r="E118" s="57">
        <v>570510.6</v>
      </c>
      <c r="F118" s="42">
        <f t="shared" si="2"/>
        <v>99.78340145763262</v>
      </c>
      <c r="G118" s="58" t="s">
        <v>17</v>
      </c>
      <c r="H118" s="42" t="s">
        <v>17</v>
      </c>
      <c r="I118" s="45" t="s">
        <v>17</v>
      </c>
      <c r="J118" s="38" t="s">
        <v>17</v>
      </c>
      <c r="K118" s="45" t="s">
        <v>17</v>
      </c>
      <c r="L118" s="45" t="s">
        <v>17</v>
      </c>
      <c r="M118" s="58" t="s">
        <v>17</v>
      </c>
    </row>
    <row r="119" spans="1:13" ht="25.5" customHeight="1">
      <c r="A119" s="55"/>
      <c r="B119" s="48" t="s">
        <v>64</v>
      </c>
      <c r="C119" s="56">
        <v>433</v>
      </c>
      <c r="D119" s="56">
        <v>433</v>
      </c>
      <c r="E119" s="57">
        <v>576.84</v>
      </c>
      <c r="F119" s="42">
        <f t="shared" si="2"/>
        <v>133.21939953810625</v>
      </c>
      <c r="G119" s="58" t="s">
        <v>17</v>
      </c>
      <c r="H119" s="42" t="s">
        <v>17</v>
      </c>
      <c r="I119" s="45" t="s">
        <v>17</v>
      </c>
      <c r="J119" s="38" t="s">
        <v>17</v>
      </c>
      <c r="K119" s="45" t="s">
        <v>17</v>
      </c>
      <c r="L119" s="45" t="s">
        <v>17</v>
      </c>
      <c r="M119" s="58" t="s">
        <v>17</v>
      </c>
    </row>
    <row r="120" spans="1:13" ht="24.75" customHeight="1">
      <c r="A120" s="52">
        <v>926</v>
      </c>
      <c r="B120" s="53" t="s">
        <v>65</v>
      </c>
      <c r="C120" s="35">
        <v>848113</v>
      </c>
      <c r="D120" s="35">
        <v>15113</v>
      </c>
      <c r="E120" s="38">
        <f>SUM(E122+E121+E131)</f>
        <v>17927.23</v>
      </c>
      <c r="F120" s="49">
        <f t="shared" si="2"/>
        <v>118.62125322569972</v>
      </c>
      <c r="G120" s="54" t="s">
        <v>17</v>
      </c>
      <c r="H120" s="42" t="s">
        <v>17</v>
      </c>
      <c r="I120" s="40">
        <v>833000</v>
      </c>
      <c r="J120" s="38">
        <v>833000</v>
      </c>
      <c r="K120" s="40">
        <v>100</v>
      </c>
      <c r="L120" s="40">
        <v>833000</v>
      </c>
      <c r="M120" s="54" t="s">
        <v>17</v>
      </c>
    </row>
    <row r="121" spans="1:13" ht="13.5" customHeight="1">
      <c r="A121" s="52"/>
      <c r="B121" s="48" t="s">
        <v>25</v>
      </c>
      <c r="C121" s="56">
        <v>2</v>
      </c>
      <c r="D121" s="56">
        <v>2</v>
      </c>
      <c r="E121" s="57">
        <v>1.55</v>
      </c>
      <c r="F121" s="42">
        <f t="shared" si="2"/>
        <v>77.5</v>
      </c>
      <c r="G121" s="58" t="s">
        <v>17</v>
      </c>
      <c r="H121" s="42" t="s">
        <v>17</v>
      </c>
      <c r="I121" s="45" t="s">
        <v>17</v>
      </c>
      <c r="J121" s="38" t="s">
        <v>17</v>
      </c>
      <c r="K121" s="45" t="s">
        <v>17</v>
      </c>
      <c r="L121" s="45" t="s">
        <v>17</v>
      </c>
      <c r="M121" s="58" t="s">
        <v>17</v>
      </c>
    </row>
    <row r="122" spans="1:13" ht="132" customHeight="1">
      <c r="A122" s="52"/>
      <c r="B122" s="48" t="s">
        <v>66</v>
      </c>
      <c r="C122" s="56">
        <v>111</v>
      </c>
      <c r="D122" s="56">
        <v>111</v>
      </c>
      <c r="E122" s="57">
        <v>110.18</v>
      </c>
      <c r="F122" s="42">
        <f t="shared" si="2"/>
        <v>99.26126126126127</v>
      </c>
      <c r="G122" s="58" t="s">
        <v>17</v>
      </c>
      <c r="H122" s="42" t="s">
        <v>17</v>
      </c>
      <c r="I122" s="45" t="s">
        <v>17</v>
      </c>
      <c r="J122" s="38" t="s">
        <v>17</v>
      </c>
      <c r="K122" s="45" t="s">
        <v>17</v>
      </c>
      <c r="L122" s="45" t="s">
        <v>17</v>
      </c>
      <c r="M122" s="58" t="s">
        <v>17</v>
      </c>
    </row>
    <row r="123" spans="1:13" ht="15" customHeight="1">
      <c r="A123" s="17"/>
      <c r="B123" s="9"/>
      <c r="C123" s="10"/>
      <c r="D123" s="10"/>
      <c r="E123" s="11"/>
      <c r="F123" s="12"/>
      <c r="G123" s="13"/>
      <c r="H123" s="12"/>
      <c r="I123" s="14"/>
      <c r="J123" s="15"/>
      <c r="K123" s="14"/>
      <c r="L123" s="14"/>
      <c r="M123" s="16">
        <v>12</v>
      </c>
    </row>
    <row r="124" spans="1:13" ht="15" customHeight="1">
      <c r="A124" s="72" t="s">
        <v>2</v>
      </c>
      <c r="B124" s="72" t="s">
        <v>3</v>
      </c>
      <c r="C124" s="71" t="s">
        <v>4</v>
      </c>
      <c r="D124" s="71" t="s">
        <v>5</v>
      </c>
      <c r="E124" s="71"/>
      <c r="F124" s="71"/>
      <c r="G124" s="72" t="s">
        <v>6</v>
      </c>
      <c r="H124" s="72"/>
      <c r="I124" s="72" t="s">
        <v>7</v>
      </c>
      <c r="J124" s="72"/>
      <c r="K124" s="72"/>
      <c r="L124" s="72" t="s">
        <v>6</v>
      </c>
      <c r="M124" s="72"/>
    </row>
    <row r="125" spans="1:13" ht="12.75" customHeight="1">
      <c r="A125" s="72"/>
      <c r="B125" s="72"/>
      <c r="C125" s="71"/>
      <c r="D125" s="71" t="s">
        <v>8</v>
      </c>
      <c r="E125" s="71" t="s">
        <v>9</v>
      </c>
      <c r="F125" s="71" t="s">
        <v>10</v>
      </c>
      <c r="G125" s="72" t="s">
        <v>9</v>
      </c>
      <c r="H125" s="72"/>
      <c r="I125" s="72" t="s">
        <v>8</v>
      </c>
      <c r="J125" s="72" t="s">
        <v>9</v>
      </c>
      <c r="K125" s="72" t="s">
        <v>10</v>
      </c>
      <c r="L125" s="72" t="s">
        <v>9</v>
      </c>
      <c r="M125" s="72"/>
    </row>
    <row r="126" spans="1:13" ht="15" customHeight="1">
      <c r="A126" s="72"/>
      <c r="B126" s="72"/>
      <c r="C126" s="71"/>
      <c r="D126" s="71"/>
      <c r="E126" s="71"/>
      <c r="F126" s="71"/>
      <c r="G126" s="72" t="s">
        <v>11</v>
      </c>
      <c r="H126" s="71" t="s">
        <v>12</v>
      </c>
      <c r="I126" s="72"/>
      <c r="J126" s="72"/>
      <c r="K126" s="72"/>
      <c r="L126" s="72" t="s">
        <v>11</v>
      </c>
      <c r="M126" s="71" t="s">
        <v>12</v>
      </c>
    </row>
    <row r="127" spans="1:13" ht="89.25" customHeight="1">
      <c r="A127" s="72"/>
      <c r="B127" s="72"/>
      <c r="C127" s="71"/>
      <c r="D127" s="71"/>
      <c r="E127" s="71"/>
      <c r="F127" s="71"/>
      <c r="G127" s="71"/>
      <c r="H127" s="71"/>
      <c r="I127" s="71"/>
      <c r="J127" s="71"/>
      <c r="K127" s="72"/>
      <c r="L127" s="72"/>
      <c r="M127" s="71"/>
    </row>
    <row r="128" spans="1:13" ht="15" customHeight="1">
      <c r="A128" s="31">
        <v>1</v>
      </c>
      <c r="B128" s="31">
        <v>2</v>
      </c>
      <c r="C128" s="31">
        <v>3</v>
      </c>
      <c r="D128" s="31">
        <v>4</v>
      </c>
      <c r="E128" s="31">
        <v>5</v>
      </c>
      <c r="F128" s="31">
        <v>6</v>
      </c>
      <c r="G128" s="31">
        <v>7</v>
      </c>
      <c r="H128" s="31">
        <v>8</v>
      </c>
      <c r="I128" s="31">
        <v>9</v>
      </c>
      <c r="J128" s="31">
        <v>10</v>
      </c>
      <c r="K128" s="31">
        <v>11</v>
      </c>
      <c r="L128" s="31">
        <v>12</v>
      </c>
      <c r="M128" s="31">
        <v>13</v>
      </c>
    </row>
    <row r="129" spans="1:13" ht="78.75" customHeight="1">
      <c r="A129" s="52"/>
      <c r="B129" s="48" t="s">
        <v>67</v>
      </c>
      <c r="C129" s="56">
        <v>500000</v>
      </c>
      <c r="D129" s="42" t="s">
        <v>17</v>
      </c>
      <c r="E129" s="45" t="s">
        <v>17</v>
      </c>
      <c r="F129" s="38" t="s">
        <v>17</v>
      </c>
      <c r="G129" s="45" t="s">
        <v>17</v>
      </c>
      <c r="H129" s="42" t="s">
        <v>17</v>
      </c>
      <c r="I129" s="45">
        <v>500000</v>
      </c>
      <c r="J129" s="50">
        <v>500000</v>
      </c>
      <c r="K129" s="45">
        <v>100</v>
      </c>
      <c r="L129" s="45">
        <v>500000</v>
      </c>
      <c r="M129" s="58" t="s">
        <v>17</v>
      </c>
    </row>
    <row r="130" spans="1:13" ht="126.75" customHeight="1">
      <c r="A130" s="52"/>
      <c r="B130" s="48" t="s">
        <v>68</v>
      </c>
      <c r="C130" s="56">
        <v>333000</v>
      </c>
      <c r="D130" s="42" t="s">
        <v>17</v>
      </c>
      <c r="E130" s="45" t="s">
        <v>17</v>
      </c>
      <c r="F130" s="38" t="s">
        <v>17</v>
      </c>
      <c r="G130" s="45" t="s">
        <v>17</v>
      </c>
      <c r="H130" s="42" t="s">
        <v>17</v>
      </c>
      <c r="I130" s="45">
        <v>333000</v>
      </c>
      <c r="J130" s="50">
        <v>333000</v>
      </c>
      <c r="K130" s="45">
        <v>100</v>
      </c>
      <c r="L130" s="45">
        <v>333000</v>
      </c>
      <c r="M130" s="58" t="s">
        <v>17</v>
      </c>
    </row>
    <row r="131" spans="1:13" ht="18.75" customHeight="1">
      <c r="A131" s="55"/>
      <c r="B131" s="48" t="s">
        <v>69</v>
      </c>
      <c r="C131" s="56">
        <v>15000</v>
      </c>
      <c r="D131" s="56">
        <v>15000</v>
      </c>
      <c r="E131" s="57">
        <v>17815.5</v>
      </c>
      <c r="F131" s="42">
        <f>E131/D131*100</f>
        <v>118.77</v>
      </c>
      <c r="G131" s="58" t="s">
        <v>17</v>
      </c>
      <c r="H131" s="42" t="s">
        <v>17</v>
      </c>
      <c r="I131" s="45" t="s">
        <v>17</v>
      </c>
      <c r="J131" s="38" t="s">
        <v>17</v>
      </c>
      <c r="K131" s="45" t="s">
        <v>17</v>
      </c>
      <c r="L131" s="45" t="s">
        <v>17</v>
      </c>
      <c r="M131" s="58" t="s">
        <v>17</v>
      </c>
    </row>
    <row r="132" spans="1:13" s="25" customFormat="1" ht="24.75" customHeight="1">
      <c r="A132" s="74" t="s">
        <v>70</v>
      </c>
      <c r="B132" s="74"/>
      <c r="C132" s="35">
        <f>SUM(C11+C16+C25+C31+C33+C43+C45+C56+C85+C90+C103+C114+C116+C120)</f>
        <v>27390839</v>
      </c>
      <c r="D132" s="35">
        <f>SUM(D11+D16+D25+D31+D33+D43+D45+D56+D85+D90+D103+D114+D116+D120)</f>
        <v>22991809</v>
      </c>
      <c r="E132" s="36">
        <f>SUM(E11+E16+E25+E31+E33+E43+E45+E56+E85+E90+E103+E114+E116+E120)</f>
        <v>22940028.9</v>
      </c>
      <c r="F132" s="37">
        <f>E132/D132*100</f>
        <v>99.77478892591705</v>
      </c>
      <c r="G132" s="36">
        <f>SUM(G11+G31+G33+G43+G45+G85+G103+G114)</f>
        <v>4817471.09</v>
      </c>
      <c r="H132" s="36">
        <f>SUM(H90)</f>
        <v>37914.69</v>
      </c>
      <c r="I132" s="35">
        <f>SUM(I11+I16+I25+I33+I45+I85+I90+I120)</f>
        <v>4399030</v>
      </c>
      <c r="J132" s="36">
        <f>SUM(J11+J16+J25+J33+J45+J85+J90+J120)</f>
        <v>4382564.93</v>
      </c>
      <c r="K132" s="38">
        <f>J132/I132*100</f>
        <v>99.62571135000215</v>
      </c>
      <c r="L132" s="35">
        <f>SUM(L85+L120+L45)</f>
        <v>844000</v>
      </c>
      <c r="M132" s="38">
        <f>SUM(M11+M90)</f>
        <v>3295918.47</v>
      </c>
    </row>
    <row r="133" spans="1:13" s="25" customFormat="1" ht="21" customHeight="1">
      <c r="A133" s="26"/>
      <c r="B133" s="26"/>
      <c r="C133" s="19"/>
      <c r="D133" s="19"/>
      <c r="E133" s="20"/>
      <c r="F133" s="21"/>
      <c r="G133" s="20"/>
      <c r="H133" s="19"/>
      <c r="I133" s="19"/>
      <c r="J133" s="20"/>
      <c r="K133" s="15"/>
      <c r="L133" s="19"/>
      <c r="M133" s="20"/>
    </row>
    <row r="134" ht="12.75">
      <c r="B134" s="27"/>
    </row>
    <row r="135" spans="2:13" ht="12.75">
      <c r="B135" s="27"/>
      <c r="L135" s="19"/>
      <c r="M135" s="16"/>
    </row>
    <row r="136" spans="2:12" ht="12.75">
      <c r="B136" s="27"/>
      <c r="J136" s="73" t="s">
        <v>71</v>
      </c>
      <c r="K136" s="73"/>
      <c r="L136" s="73"/>
    </row>
    <row r="137" spans="2:12" ht="12.75">
      <c r="B137" s="27"/>
      <c r="J137" s="73" t="s">
        <v>72</v>
      </c>
      <c r="K137" s="73"/>
      <c r="L137" s="73"/>
    </row>
    <row r="138" spans="2:12" ht="12.75">
      <c r="B138" s="27"/>
      <c r="J138" s="28"/>
      <c r="K138" s="28"/>
      <c r="L138" s="28"/>
    </row>
    <row r="139" spans="2:12" ht="12.75">
      <c r="B139" s="27"/>
      <c r="J139" s="73" t="s">
        <v>73</v>
      </c>
      <c r="K139" s="73"/>
      <c r="L139" s="73"/>
    </row>
    <row r="140" ht="12.75">
      <c r="B140" s="27"/>
    </row>
    <row r="141" ht="12.75">
      <c r="B141" s="27"/>
    </row>
    <row r="142" ht="12.75">
      <c r="B142" s="27"/>
    </row>
    <row r="145" ht="12.75">
      <c r="M145" s="16">
        <v>13</v>
      </c>
    </row>
  </sheetData>
  <sheetProtection selectLockedCells="1" selectUnlockedCells="1"/>
  <mergeCells count="180">
    <mergeCell ref="G1:K1"/>
    <mergeCell ref="G2:K2"/>
    <mergeCell ref="G3:K3"/>
    <mergeCell ref="G4:K4"/>
    <mergeCell ref="A5:M5"/>
    <mergeCell ref="A6:A8"/>
    <mergeCell ref="B6:B9"/>
    <mergeCell ref="C6:C9"/>
    <mergeCell ref="D6:F6"/>
    <mergeCell ref="G6:H6"/>
    <mergeCell ref="I6:K6"/>
    <mergeCell ref="L6:M6"/>
    <mergeCell ref="D7:D8"/>
    <mergeCell ref="E7:E9"/>
    <mergeCell ref="F7:F9"/>
    <mergeCell ref="G7:H7"/>
    <mergeCell ref="I7:I9"/>
    <mergeCell ref="J7:J9"/>
    <mergeCell ref="K7:K9"/>
    <mergeCell ref="L7:M7"/>
    <mergeCell ref="G8:G9"/>
    <mergeCell ref="H8:H9"/>
    <mergeCell ref="L8:L9"/>
    <mergeCell ref="M8:M9"/>
    <mergeCell ref="A19:A22"/>
    <mergeCell ref="B19:B22"/>
    <mergeCell ref="C19:C22"/>
    <mergeCell ref="D19:F19"/>
    <mergeCell ref="G19:H19"/>
    <mergeCell ref="I19:K19"/>
    <mergeCell ref="L19:M19"/>
    <mergeCell ref="D20:D22"/>
    <mergeCell ref="E20:E22"/>
    <mergeCell ref="F20:F22"/>
    <mergeCell ref="G20:H20"/>
    <mergeCell ref="I20:I22"/>
    <mergeCell ref="J20:J22"/>
    <mergeCell ref="K20:K22"/>
    <mergeCell ref="L20:M20"/>
    <mergeCell ref="G21:G22"/>
    <mergeCell ref="H21:H22"/>
    <mergeCell ref="L21:L22"/>
    <mergeCell ref="M21:M22"/>
    <mergeCell ref="A35:A38"/>
    <mergeCell ref="B35:B38"/>
    <mergeCell ref="C35:C38"/>
    <mergeCell ref="D35:F35"/>
    <mergeCell ref="G35:H35"/>
    <mergeCell ref="I35:K35"/>
    <mergeCell ref="L35:M35"/>
    <mergeCell ref="D36:D38"/>
    <mergeCell ref="E36:E38"/>
    <mergeCell ref="F36:F38"/>
    <mergeCell ref="G36:H36"/>
    <mergeCell ref="I36:I38"/>
    <mergeCell ref="J36:J38"/>
    <mergeCell ref="K36:K38"/>
    <mergeCell ref="L36:M36"/>
    <mergeCell ref="G37:G38"/>
    <mergeCell ref="H37:H38"/>
    <mergeCell ref="L37:L38"/>
    <mergeCell ref="M37:M38"/>
    <mergeCell ref="A48:A51"/>
    <mergeCell ref="B48:B51"/>
    <mergeCell ref="C48:C51"/>
    <mergeCell ref="D48:F48"/>
    <mergeCell ref="G48:H48"/>
    <mergeCell ref="I48:K48"/>
    <mergeCell ref="H50:H51"/>
    <mergeCell ref="L48:M48"/>
    <mergeCell ref="D49:D51"/>
    <mergeCell ref="E49:E51"/>
    <mergeCell ref="F49:F51"/>
    <mergeCell ref="G49:H49"/>
    <mergeCell ref="I49:I51"/>
    <mergeCell ref="J49:J51"/>
    <mergeCell ref="K49:K51"/>
    <mergeCell ref="L49:M49"/>
    <mergeCell ref="G50:G51"/>
    <mergeCell ref="L50:L51"/>
    <mergeCell ref="M50:M51"/>
    <mergeCell ref="A58:A61"/>
    <mergeCell ref="B58:B61"/>
    <mergeCell ref="C58:C61"/>
    <mergeCell ref="D58:F58"/>
    <mergeCell ref="G58:H58"/>
    <mergeCell ref="I58:K58"/>
    <mergeCell ref="L58:M58"/>
    <mergeCell ref="D59:D61"/>
    <mergeCell ref="E59:E61"/>
    <mergeCell ref="F59:F61"/>
    <mergeCell ref="G59:H59"/>
    <mergeCell ref="I59:I61"/>
    <mergeCell ref="J59:J61"/>
    <mergeCell ref="K59:K61"/>
    <mergeCell ref="L59:M59"/>
    <mergeCell ref="G60:G61"/>
    <mergeCell ref="H60:H61"/>
    <mergeCell ref="L60:L61"/>
    <mergeCell ref="M60:M61"/>
    <mergeCell ref="A78:A81"/>
    <mergeCell ref="B78:B81"/>
    <mergeCell ref="C78:C81"/>
    <mergeCell ref="D78:F78"/>
    <mergeCell ref="G78:H78"/>
    <mergeCell ref="D79:D81"/>
    <mergeCell ref="E79:E81"/>
    <mergeCell ref="F79:F81"/>
    <mergeCell ref="G79:H79"/>
    <mergeCell ref="I79:I81"/>
    <mergeCell ref="J79:J81"/>
    <mergeCell ref="G80:G81"/>
    <mergeCell ref="H80:H81"/>
    <mergeCell ref="L80:L81"/>
    <mergeCell ref="M80:M81"/>
    <mergeCell ref="I78:K78"/>
    <mergeCell ref="L78:M78"/>
    <mergeCell ref="K79:K81"/>
    <mergeCell ref="L79:M79"/>
    <mergeCell ref="J136:L136"/>
    <mergeCell ref="J137:L137"/>
    <mergeCell ref="J139:L139"/>
    <mergeCell ref="A132:B132"/>
    <mergeCell ref="L126:L127"/>
    <mergeCell ref="G125:H125"/>
    <mergeCell ref="L125:M125"/>
    <mergeCell ref="A124:A127"/>
    <mergeCell ref="B124:B127"/>
    <mergeCell ref="C124:C127"/>
    <mergeCell ref="A96:A99"/>
    <mergeCell ref="B96:B99"/>
    <mergeCell ref="C96:C99"/>
    <mergeCell ref="D96:F96"/>
    <mergeCell ref="G96:H96"/>
    <mergeCell ref="I96:K96"/>
    <mergeCell ref="H98:H99"/>
    <mergeCell ref="L96:M96"/>
    <mergeCell ref="D97:D99"/>
    <mergeCell ref="E97:E99"/>
    <mergeCell ref="F97:F99"/>
    <mergeCell ref="G97:H97"/>
    <mergeCell ref="I97:I99"/>
    <mergeCell ref="J97:J99"/>
    <mergeCell ref="K97:K99"/>
    <mergeCell ref="L97:M97"/>
    <mergeCell ref="G98:G99"/>
    <mergeCell ref="L98:L99"/>
    <mergeCell ref="M98:M99"/>
    <mergeCell ref="A107:A110"/>
    <mergeCell ref="B107:B110"/>
    <mergeCell ref="C107:C110"/>
    <mergeCell ref="D107:F107"/>
    <mergeCell ref="G107:H107"/>
    <mergeCell ref="I107:K107"/>
    <mergeCell ref="L107:M107"/>
    <mergeCell ref="D108:D110"/>
    <mergeCell ref="D124:F124"/>
    <mergeCell ref="G124:H124"/>
    <mergeCell ref="E108:E110"/>
    <mergeCell ref="F108:F110"/>
    <mergeCell ref="G108:H108"/>
    <mergeCell ref="H126:H127"/>
    <mergeCell ref="L108:M108"/>
    <mergeCell ref="G109:G110"/>
    <mergeCell ref="H109:H110"/>
    <mergeCell ref="L109:L110"/>
    <mergeCell ref="M109:M110"/>
    <mergeCell ref="I108:I110"/>
    <mergeCell ref="J108:J110"/>
    <mergeCell ref="K108:K110"/>
    <mergeCell ref="M126:M127"/>
    <mergeCell ref="I124:K124"/>
    <mergeCell ref="L124:M124"/>
    <mergeCell ref="D125:D127"/>
    <mergeCell ref="E125:E127"/>
    <mergeCell ref="F125:F127"/>
    <mergeCell ref="I125:I127"/>
    <mergeCell ref="J125:J127"/>
    <mergeCell ref="K125:K127"/>
    <mergeCell ref="G126:G127"/>
  </mergeCells>
  <printOptions/>
  <pageMargins left="0.75" right="0.75" top="0.31527777777777777" bottom="0.236111111111111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2012-03-30T08:46:14Z</cp:lastPrinted>
  <dcterms:modified xsi:type="dcterms:W3CDTF">2012-03-30T09:27:43Z</dcterms:modified>
  <cp:category/>
  <cp:version/>
  <cp:contentType/>
  <cp:contentStatus/>
</cp:coreProperties>
</file>