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6"/>
  </bookViews>
  <sheets>
    <sheet name="Wydatki" sheetId="1" r:id="rId1"/>
    <sheet name="Dochody" sheetId="2" r:id="rId2"/>
    <sheet name="WPI" sheetId="3" r:id="rId3"/>
    <sheet name="inwestycje" sheetId="4" r:id="rId4"/>
    <sheet name="unia" sheetId="5" r:id="rId5"/>
    <sheet name="Przychody" sheetId="6" r:id="rId6"/>
    <sheet name="GFOŚ" sheetId="7" r:id="rId7"/>
  </sheets>
  <definedNames/>
  <calcPr fullCalcOnLoad="1"/>
</workbook>
</file>

<file path=xl/comments1.xml><?xml version="1.0" encoding="utf-8"?>
<comments xmlns="http://schemas.openxmlformats.org/spreadsheetml/2006/main">
  <authors>
    <author>AK</author>
  </authors>
  <commentList>
    <comment ref="E16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AK</author>
  </authors>
  <commentList>
    <comment ref="A17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<sst xmlns="http://schemas.openxmlformats.org/spreadsheetml/2006/main" count="423" uniqueCount="271">
  <si>
    <t>w złotych</t>
  </si>
  <si>
    <t>Dział</t>
  </si>
  <si>
    <t>Ogółem</t>
  </si>
  <si>
    <t>z tego:</t>
  </si>
  <si>
    <t>w tym:</t>
  </si>
  <si>
    <t>Infrastruktura wodociągowa i sanitacyjna wsi</t>
  </si>
  <si>
    <t>Drogi publiczne gminne</t>
  </si>
  <si>
    <t>Razem:</t>
  </si>
  <si>
    <t>Działanie:  321</t>
  </si>
  <si>
    <t>Działanie: 313,  322, 323</t>
  </si>
  <si>
    <t>Przedszkola</t>
  </si>
  <si>
    <t>Oś: 3</t>
  </si>
  <si>
    <t>Priorytet: 3</t>
  </si>
  <si>
    <t>Działanie: 3.1</t>
  </si>
  <si>
    <t>Razem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</si>
  <si>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</si>
  <si>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</si>
  <si>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</si>
  <si>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</si>
  <si>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</si>
  <si>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</si>
  <si>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</si>
  <si>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</si>
  <si>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</si>
  <si>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</si>
  <si>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</si>
  <si>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</si>
  <si>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</si>
  <si>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</si>
  <si>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</si>
  <si>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</si>
  <si>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x</t>
  </si>
  <si>
    <t>5.</t>
  </si>
  <si>
    <t>6.</t>
  </si>
  <si>
    <t>7.</t>
  </si>
  <si>
    <t>8.</t>
  </si>
  <si>
    <t>Nazwa zadania inwestycyjnego
i okres realizacji
(w latach)</t>
  </si>
  <si>
    <t>2009 r.</t>
  </si>
  <si>
    <t>2010 r.</t>
  </si>
  <si>
    <t>środki pochodzące
 z innych  źródeł*</t>
  </si>
  <si>
    <t>UMiG Drobin</t>
  </si>
  <si>
    <t>Przychody</t>
  </si>
  <si>
    <t>Wydatki</t>
  </si>
  <si>
    <t>Projekt</t>
  </si>
  <si>
    <t>Kategoria interwencji funduszy strukturalnych</t>
  </si>
  <si>
    <t>Klasyfikacja (dział, rozdział,
paragraf)</t>
  </si>
  <si>
    <t>Oś priorytetowa: 3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</si>
  <si>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</si>
  <si>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</si>
  <si>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</si>
  <si>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</si>
  <si>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</si>
  <si>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</si>
  <si>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</si>
  <si>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</si>
  <si>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</si>
  <si>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</si>
  <si>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</si>
  <si>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</si>
  <si>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Wydatki majątkowe razem:</t>
  </si>
  <si>
    <t>1.1</t>
  </si>
  <si>
    <t>Razem wydatki:</t>
  </si>
  <si>
    <t>Program: PROW</t>
  </si>
  <si>
    <t>Rady Miejskiej w Drobinie</t>
  </si>
  <si>
    <t>1.2</t>
  </si>
  <si>
    <t>Załącznik Nr 3a</t>
  </si>
  <si>
    <t>Załącznik Nr 4</t>
  </si>
  <si>
    <t>Treść</t>
  </si>
  <si>
    <t>Klasyfikacja
§</t>
  </si>
  <si>
    <t>Dochody</t>
  </si>
  <si>
    <t>Wynik budżetu</t>
  </si>
  <si>
    <t>Przychody ogółem:</t>
  </si>
  <si>
    <t>§ 952</t>
  </si>
  <si>
    <t>852/85295</t>
  </si>
  <si>
    <t>§ 2823</t>
  </si>
  <si>
    <t>§ 4303</t>
  </si>
  <si>
    <t>§ 4217</t>
  </si>
  <si>
    <t>§ 4307</t>
  </si>
  <si>
    <t>§ 4417</t>
  </si>
  <si>
    <t>§ 4427</t>
  </si>
  <si>
    <t>Program: PPWOW - Program Integracji Społecznej</t>
  </si>
  <si>
    <t>Program:                                              "Uczenie się przez całe życie" Comenius</t>
  </si>
  <si>
    <t>Załącznik Nr 5</t>
  </si>
  <si>
    <t>1.3</t>
  </si>
  <si>
    <t>2.1</t>
  </si>
  <si>
    <t>2.2</t>
  </si>
  <si>
    <t>§ 6058</t>
  </si>
  <si>
    <t>§ 6059</t>
  </si>
  <si>
    <t>Wydatki* na programy i projekty realizowane ze środków pochodzących z budżetu Unii Europejskiej i innych środków pochodzących ze źródeł zagranicznych niepodlegające zwrotowi</t>
  </si>
  <si>
    <t>dotacje rozwojowe</t>
  </si>
  <si>
    <t>2011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</si>
  <si>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</si>
  <si>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</si>
  <si>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</si>
  <si>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art. 5 ust. 1 pkt. 3 uofp</t>
  </si>
  <si>
    <t>art. 6 ust. 1 pkt. 2 uofp</t>
  </si>
  <si>
    <t>z tego: 2009 r.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</si>
  <si>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</si>
  <si>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</si>
  <si>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</si>
  <si>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801/80101</t>
  </si>
  <si>
    <t>Utrzymanie zieleni w miastach i gminach</t>
  </si>
  <si>
    <t>Program Rozwoju Obszarów Wiejskich 2007-2013</t>
  </si>
  <si>
    <t>Wydatki inwestycyjne jednostek budżetowych Współfinansowanie programów i projektów realizowanych ze środków funduszy strukturalnych, Funduszu Spójności oraz z funduszy unijnych finansujących Wspólną Politykę Rolną  - Modernizacja i przebudowa dróg w gminach regionu płockiego szansą ich dynamicznego rozwoju</t>
  </si>
  <si>
    <t>Wydatki inwestycyjne jednostek budżetowych                               Przebudowa dróg gminnych w mieście Drobin powiat płocki                                                         Dot. ulicy Kryskich, Mniszkówny, Św. Stanisława Kostki</t>
  </si>
  <si>
    <t>Wydatki bieżące razem:</t>
  </si>
  <si>
    <t>Działanie:</t>
  </si>
  <si>
    <t>Nazwa projektu:</t>
  </si>
  <si>
    <t xml:space="preserve">Wydatki inwestycyjne jednostek budżetowych                   Przebudowa ulicy Powstania Styczniowego w Drobinie - projekt </t>
  </si>
  <si>
    <t>O10</t>
  </si>
  <si>
    <t>O1041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</si>
  <si>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</si>
  <si>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Współfinansowanie programów i projektów realizowanych ze środków funduszy strukturalnych, Funduszu Spójności oraz z funduszy unijnych finansujących Wspólną Politykę Rolną  - Urządzenie Centrum wsi Łęg Probostwo poprzez przebudowę komunikacji lokalnej</t>
  </si>
  <si>
    <t>O1010</t>
  </si>
  <si>
    <t>Wydatki inwestycyjne jednostek budżetowych                                      Budowa nowych punktów świetlnych</t>
  </si>
  <si>
    <t>010/01041</t>
  </si>
  <si>
    <t>Nazwa projektu: Urządzenie centrum wsi Łęg Probostwo poprzez przebudowę komunikacji lokalnej</t>
  </si>
  <si>
    <t>C - 50 000</t>
  </si>
  <si>
    <t>poz.  1 - środki z Agencji Nieruchomości Rolnej</t>
  </si>
  <si>
    <r>
      <t>A</t>
    </r>
    <r>
      <rPr>
        <sz val="10"/>
        <rFont val="Arial CE"/>
        <family val="0"/>
      </rPr>
      <t>. Dotacje i środki z budżetu państwa (np. od wojewody, MEN, UKFiS, …)</t>
    </r>
  </si>
  <si>
    <r>
      <t>B</t>
    </r>
    <r>
      <rPr>
        <sz val="10"/>
        <rFont val="Arial CE"/>
        <family val="0"/>
      </rPr>
      <t>. Środki i dotacje otrzymane od innych jst oraz innych jednostek zaliczanych do sektora finansów publicznych</t>
    </r>
  </si>
  <si>
    <r>
      <t>C</t>
    </r>
    <r>
      <rPr>
        <sz val="10"/>
        <rFont val="Arial CE"/>
        <family val="0"/>
      </rPr>
      <t xml:space="preserve">. Inne źródła </t>
    </r>
  </si>
  <si>
    <t>Wydatki inwestycyjne jednostek budżetowych Wzmocnienie potencjału rozwojowego Drobina dla rozwoju aktywności społeczno kulturalnej - budowa GOK-u, dokumentacja + SW</t>
  </si>
  <si>
    <r>
      <t xml:space="preserve">A. </t>
    </r>
    <r>
      <rPr>
        <sz val="9"/>
        <rFont val="Arial CE"/>
        <family val="0"/>
      </rPr>
      <t>Dotacje i środki z budżetu państwa (np. od wojewody, MEN, UKFiS, …)</t>
    </r>
  </si>
  <si>
    <r>
      <t xml:space="preserve">B. </t>
    </r>
    <r>
      <rPr>
        <sz val="9"/>
        <rFont val="Arial CE"/>
        <family val="0"/>
      </rPr>
      <t>Środki i dotacje otrzymane od innych jst oraz innych jednostek zaliczanych do sektora finansów publicznych</t>
    </r>
  </si>
  <si>
    <r>
      <t xml:space="preserve">C. </t>
    </r>
    <r>
      <rPr>
        <sz val="9"/>
        <rFont val="Arial CE"/>
        <family val="0"/>
      </rPr>
      <t xml:space="preserve">Inne źródła </t>
    </r>
  </si>
  <si>
    <t>Program: RPOWM</t>
  </si>
  <si>
    <t>Nazwa projektu: Modernizacja i przebudowa dróg w gminach regionu płockiego szansą ich dynamicznego rozwoju</t>
  </si>
  <si>
    <t>600/60016</t>
  </si>
  <si>
    <t>Wydatki inwestycyjne jednostek budżetowych                    Rewitalizacja obiektów mieszkalnych i oświatowych oraz infrastruktury technicznej na terenie miasta Drobin dot. remont elewacji i pokrycia dachowego budynków komunalnych</t>
  </si>
  <si>
    <t>Wydatki inwestycyjne jednostek budżetowych                          Budowa boiska sportowego w Drobinie</t>
  </si>
  <si>
    <t>Wydatki inwestycyjne jednostek budżetowych                                  Finansowanie programów i projektów ze środków funduszy strukturalnych, Funduszu Spójności oraz z funduszy unijnych finansujących Wspólną Politykę Rolną - Budowa oczyszczalni ścieków w Krajkowie</t>
  </si>
  <si>
    <t>Wydatki inwestycyjne jednostek budżetowych Współfinansowanie programów i projektów realizowanych ze środków funduszy strukturalnych, Funduszu Spójności oraz z funduszy unijnych finansujących Wspólną Politykę Rolną  - Budowa oczyszczalni ścieków w Krajkowie</t>
  </si>
  <si>
    <t>A-132 000</t>
  </si>
  <si>
    <t>wydatki na zakupy inwestycyjne jednostek budżetowych - wyposażenie sali konferencyjnej</t>
  </si>
  <si>
    <t>wydatki na zakupy inwestycyjne jednostek budżetowych -zakup sprzętu komputerowego</t>
  </si>
  <si>
    <t>9.</t>
  </si>
  <si>
    <t>10.</t>
  </si>
  <si>
    <t>Nazwa projektu: Budowa oczyszczalni ścieków w Krajkowie</t>
  </si>
  <si>
    <t>010/01010</t>
  </si>
  <si>
    <t>Limity wydatków na wieloletnie programy inwestycyjne w latach 2009 - 2012</t>
  </si>
  <si>
    <t>2012 r.</t>
  </si>
  <si>
    <t>wydatki na zakupy inwestycyjne - zakup przystanków</t>
  </si>
  <si>
    <t>Przewodniczący</t>
  </si>
  <si>
    <t>Maciej Klekowicki</t>
  </si>
  <si>
    <t xml:space="preserve">        Przewodniczący</t>
  </si>
  <si>
    <t xml:space="preserve">       Maciej Klekowicki</t>
  </si>
  <si>
    <t>Załącznik Nr 2</t>
  </si>
  <si>
    <t>§</t>
  </si>
  <si>
    <t>Bieżące</t>
  </si>
  <si>
    <t>Majątkowe</t>
  </si>
  <si>
    <t>zwiększa</t>
  </si>
  <si>
    <t>zmniejsza</t>
  </si>
  <si>
    <t>Zakup usług pozostałych</t>
  </si>
  <si>
    <t>Handel</t>
  </si>
  <si>
    <t>Pozostała działalność</t>
  </si>
  <si>
    <t>Transport i łączność</t>
  </si>
  <si>
    <t>Wydatki inwestycyjne jednostek budżetowych</t>
  </si>
  <si>
    <t>Różne opłaty i składki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</si>
  <si>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</si>
  <si>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</si>
  <si>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</si>
  <si>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</si>
  <si>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</si>
  <si>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</si>
  <si>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</si>
  <si>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Dodatkowe wynagrodzenie roczne</t>
  </si>
  <si>
    <t>Gospodarka komunalna i ochrona środowiska</t>
  </si>
  <si>
    <t>Załącznik Nr 1</t>
  </si>
  <si>
    <t>z dnia 19 lutego 2009r.</t>
  </si>
  <si>
    <t>z dnia 19 lutego 2009r..</t>
  </si>
  <si>
    <t>Wydatki inwestycyjne jednostek budżetowych                    Studium Wykonalności dla projektu dotyczącego modernizacji czterech budynków oświatowych na terenie gminy Drobin</t>
  </si>
  <si>
    <t>Drogi publiczne krajowe</t>
  </si>
  <si>
    <t>Drogi publiczne powiatowe</t>
  </si>
  <si>
    <t>Studium Wykonalności dla projektu dotyczącego modernizacji czterech budynków oświatowych na terenie gminy Drobin</t>
  </si>
  <si>
    <t>ZMIANY W WYDATKACH BUDŻETU MIASTA I GMINY DROBIN NA 2009R.</t>
  </si>
  <si>
    <t>Wydatki osobowe niezaliczane do wynagrodzeń</t>
  </si>
  <si>
    <t>Zakup usług zdrowotnych</t>
  </si>
  <si>
    <t>Różne opłaty i składki - składka na rzecz Stowarzyszenia Związek Gmin</t>
  </si>
  <si>
    <t>ZMIANY W DOCHODACH BUDŻETU MIASTA I GMINY DROBIN NA 2009R.</t>
  </si>
  <si>
    <t>Dotacje otrzymane z budżetu państwa na realizację inwestycji i zakupów inwestycyjnych własnych gmin</t>
  </si>
  <si>
    <t>Przebudowa dróg gminnych w mieście Drobin powiat płocki   Dot. ulicy Przyszłość</t>
  </si>
  <si>
    <t>Przebudowa dróg gminnych w mieście Drobin powiat płocki   Dot. ulic Kryskich, Mniszkówny, Św. Stanisława Kostki</t>
  </si>
  <si>
    <t>Dotacje rozwojowe - finansowanie programów i projektów ze środków funduszy strukturalnych, Funduszu Spójności oraz z funduszy unijnych finansujacych Wspólną Politykę Rolną - Modernizacja i przebudowa dróg w gminach regionu płockiego szansą ich dynamicznego rozwoju</t>
  </si>
  <si>
    <t>Udziały gmin w podatkach stanowiących dochód budżetu państwa</t>
  </si>
  <si>
    <t>OO10</t>
  </si>
  <si>
    <t>podatek dochodowy od osób fizycznych - Ministerstwo Finansów</t>
  </si>
  <si>
    <t>Przebudowa ciągu pieszego łączącego                ul. Płocką i ul. Przyszłość w Drobinie - dokumentacja projektowa</t>
  </si>
  <si>
    <t>Część oświatowa subwencji ogólnej dla jednostek samorządu terytorialnego - Ministerstwo Finansów</t>
  </si>
  <si>
    <t>subwencje ogólne z budżetu państwa - Ministerstwo Finansów</t>
  </si>
  <si>
    <t>Dotacje rozwojowe - finansowanie programów i projektów ze środków funduszy strukturalnych, Funduszu Spójności oraz z funduszy unijnych finansujacych Wspólną Politykę Rolną - Rewitalizacja obiektów mieszkalnych i oświatowych oraz infrastruktury technicznej na terenie miasta Drobin   dotyczy Przedszkola w Drobinie</t>
  </si>
  <si>
    <t>Dotacje rozwojowe - finansowanie programów i projektów ze środków funduszy strukturalnych, Funduszu Spójności oraz z funduszy unijnych finansujacych Wspólną Politykę Rolną - Urządzenie parku przy ulicy Rynek w Drobinie</t>
  </si>
  <si>
    <t>Załącznik Nr 3</t>
  </si>
  <si>
    <t>Wydatki inwestycyjne jednostek budżetowych - Modernizacja i przebudowa dróg w gminach regionu płockiego szansą ich dynamicznego rozwoju</t>
  </si>
  <si>
    <t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</t>
  </si>
  <si>
    <t>Wpływy z tytułu pomocy finansowej udzielanej między jednostkami samorządu terytorialnego na dofinansowanie własnych zadań inwestycyjnych i zakupów inwestycyjnych - Przebudowa budynku Miejsko-Gminnego Przedszkola w Drobinie</t>
  </si>
  <si>
    <t>O970</t>
  </si>
  <si>
    <t>Bezpieczeństwo publiczne i ochrona przeciwpożarowa</t>
  </si>
  <si>
    <t>Ochotnicze straże pożarne</t>
  </si>
  <si>
    <t>Zakup materiałów i wyposażenia</t>
  </si>
  <si>
    <t>Zakup energii</t>
  </si>
  <si>
    <t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 w tym:                                                           Przebudowa drogi gminnej Nr 250535 W Cieszewo-Maliszewko - 600 000,-                                 Przebudowa drogi gminnej Drobin-Dobrosielice-Kowalewo - 937 500,-</t>
  </si>
  <si>
    <t>Wydatki inwestycyjne jednostek budżetowych Współfinansowanie programów i projektów realizowanych ze środków funduszy strukturalnych, Funduszu Spójności oraz z funduszy unijnych finansujących Wspólną Politykę Rolną  - Modernizacja i przebudowa dróg w gminach regionu płockiego szansą ich dynamicznego rozwoju w tym:                                              Przebudowa drogi gminnej Nr 250535 W Cieszewo-Maliszewko - 200 000,-                                 Przebudowa drogi gminnej Drobin-Dobrosielice-Kowalewo - 312 500,-                   Studium Wykonalności - 10 248,-</t>
  </si>
  <si>
    <t>O1022</t>
  </si>
  <si>
    <t>Rolnictwo i łowiectwo</t>
  </si>
  <si>
    <t>Zwalczanie chorób zakaźnych oraz badania monitoringowe pozostałości chemicznych i biologicznych w tkankach zwierząt i produktach pochodzenia zwierzęcego</t>
  </si>
  <si>
    <t>Przebudowa dróg gminnych w mieście Drobin powiat płocki    Dot. ulicy Przyszłość</t>
  </si>
  <si>
    <t>Przebudowa dróg gminnych w mieście Drobin powiat płocki    Dot. ulicy Kryskich, Mniszkówny, Św. Stanisława Kostki</t>
  </si>
  <si>
    <t>Przebudowa ulicy Powstania Styczniowego w Drobinie - projekt</t>
  </si>
  <si>
    <t>Przebudowa drogi gminnej Kuchary-Cieśle - projekt</t>
  </si>
  <si>
    <t>Wydatki inwestycyjne jednostek budżetowych Finansowanie programów i projektów ze środków funduszy strukturalnych, Funduszu Spójności oraz z funduszy unijnych finansujących Wspólną Politykę Rolną - Rewitalizacja obiektów mieszkalnych i oświatowych oraz infrastruktury technicznej na terenie miasta Drobin                                             dotyczy Przedszkola w Drobinie</t>
  </si>
  <si>
    <t>Wydatki inwestycyjne jednostek budżetowych Współfinansowanie programów i projektów realizowanych ze środków funduszy strukturalnych, Funduszu Spójności oraz z funduszy unijnych finansujących Wspólną Politykę Rolną  - Rewitalizacja obiektów mieszkalnych i oświatowych oraz infrastruktury technicznej na terenie miasta Drobin                                                               dotyczy Przedszkola w Drobinie</t>
  </si>
  <si>
    <t>Wydatki inwestycyjne jednostek budżetowych - Budowa sieci monitoringu i modernizacja oświetlenia rynku w Drobinie - projekt budowlany zamienny</t>
  </si>
  <si>
    <t>Wydatki inwestycyjne jednostek budżetowych Finansowanie programów i projektów ze środków funduszy strukturalnych, Funduszu Spójności oraz funduszy unijnych finansujących Wspólną Politykę Rolną - Urządzenie parku przy ulicy Rynek w Drobinie</t>
  </si>
  <si>
    <t>Wydatki inwestycyjne jednostek budżetowych Współfinansowanie programów i projektów ze środków funduszy strukturalnych, Funduszu Spójności oraz funduszy unijnych finansujących Wspólną Politykę Rolną - Urządzenie parku przy ulicy Rynek w Drobinie</t>
  </si>
  <si>
    <t>Biblioteki</t>
  </si>
  <si>
    <t>Kultura i ochrona dziedzictwa narodowego</t>
  </si>
  <si>
    <t>projekt - Region Płocki - Regionem Europejskim - 5 120,-</t>
  </si>
  <si>
    <r>
      <t xml:space="preserve">Dział 010, 500, 600, 801, 900, 921 - </t>
    </r>
    <r>
      <rPr>
        <sz val="10"/>
        <rFont val="Arial CE"/>
        <family val="0"/>
      </rPr>
      <t>zmian dokonano w celu realnego wykonania budżetu.</t>
    </r>
  </si>
  <si>
    <t>odbiór, transport i utylizacja padłych zwierząt - 700,-</t>
  </si>
  <si>
    <t>Wpływy z różnych dochodów - zwrot środków z Powiatowego Urzędu Pracy za pracowników publicznych</t>
  </si>
  <si>
    <t>Wydatki inwestycyjne jednostek budżetowych                                               Przebudowa budynku Miejsko-Gminnego Przedszkola w Drobinie</t>
  </si>
  <si>
    <t>Wpływy z tytułu pomocy finansowej udzielanej między jednostkami samorządu terytorialnego na dofinansowanie własnych zadań inwestycyjnych i zakupów inwestycyjnych - Przebudowa dróg gminnych w mieście Drobin powiat płocki   Dot. ulic Kryskich, Mniszkówny,  Św. Stanisława Kostki</t>
  </si>
  <si>
    <t>Wydatki inwestycyjne jednostek budżetowych - Przebudowa budynku Miejsko-Gminnego Przedszkola w Drobinie</t>
  </si>
  <si>
    <t xml:space="preserve"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 </t>
  </si>
  <si>
    <t>Wydatki inwestycyjne jednostek budżetowych Przebudowa ciągu pieszego łączącego                ul. Płocką i ul. Przyszłość w Drobinie - dokumentacja projektowa</t>
  </si>
  <si>
    <t>B - 100 000,-</t>
  </si>
  <si>
    <t>B - 200 000</t>
  </si>
  <si>
    <t>poz. 1 - środki z Urzędu Marszałkowskiego</t>
  </si>
  <si>
    <t>w tym:                                       droga Stanisławowo-Cieszewko</t>
  </si>
  <si>
    <t xml:space="preserve">w tym: droga Nagórki Dobrskie-Maliszewko </t>
  </si>
  <si>
    <t>poz. 7 - środki z Urzędu Marszałkowskiego</t>
  </si>
  <si>
    <t xml:space="preserve">Dotacje celowe otrzymane z budżetu na finansowanie i dofinansowanie kosztów realizacji inwestycji i zakupów inwestycyjnych innych jednostek sektora finansów publicznych - Modernizacja przestrzeni publicznej poprzez odnowę rynku w Drobinie </t>
  </si>
  <si>
    <t>Zwiększa</t>
  </si>
  <si>
    <t>Zmniejsza</t>
  </si>
  <si>
    <t>Przychody z zaciągniętych pożyczek i kredytów na rynku krajowym</t>
  </si>
  <si>
    <t xml:space="preserve">Bieżące </t>
  </si>
  <si>
    <t>Finansowanie</t>
  </si>
  <si>
    <t>Rozchody</t>
  </si>
  <si>
    <t>Dotacja celowa z budżetu na finansowanie lub dofinansowanie zadań zleconych do realizacji stowarzyszeniom - dla ochotniczej Straży Pożarnej w Drobinie</t>
  </si>
  <si>
    <t>Przychody budżetu w 2009 r.</t>
  </si>
  <si>
    <t>Stan na 01.01.2009r.</t>
  </si>
  <si>
    <t>Uchwała z 19.02.2009r.</t>
  </si>
  <si>
    <t>Stan na 19.02.2009r.</t>
  </si>
  <si>
    <t>Stan budżetu na dzień 19 luty 2009r.</t>
  </si>
  <si>
    <t>poz.  10 - środki z budżetu państwa (UKFiS)</t>
  </si>
  <si>
    <t>Wykonanie robót w zakresie przeprowadzenia zabiegów pielęgnacyjnych drzew (ok.. 80 szt.)</t>
  </si>
  <si>
    <t>rosnących na terenie historycznego układu urbanistycznego miasta Drobina</t>
  </si>
  <si>
    <t>Załącznik Nr 6</t>
  </si>
  <si>
    <t xml:space="preserve"> §4300 - Zakup usług pozostałych</t>
  </si>
  <si>
    <r>
      <t xml:space="preserve">Do wydatków bieżących </t>
    </r>
    <r>
      <rPr>
        <sz val="10"/>
        <rFont val="Arial CE"/>
        <family val="0"/>
      </rPr>
      <t xml:space="preserve"> </t>
    </r>
  </si>
  <si>
    <t>dopisuje się w treści:</t>
  </si>
  <si>
    <t>Zmiany w planie wydatków                                                                                                        Gminnego Funduszu Ochrony Środowiska i Gospodarki Wodnej na 2009 rok</t>
  </si>
  <si>
    <r>
      <t>Dział  600, 756, 801, 900</t>
    </r>
    <r>
      <rPr>
        <sz val="10"/>
        <rFont val="Arial CE"/>
        <family val="0"/>
      </rPr>
      <t xml:space="preserve"> - zmian dokonano w celu realnego wykonania budżetu.</t>
    </r>
  </si>
  <si>
    <r>
      <t>Dział 758</t>
    </r>
    <r>
      <rPr>
        <sz val="10"/>
        <rFont val="Arial CE"/>
        <family val="0"/>
      </rPr>
      <t xml:space="preserve"> - Pismo Ministra Finansów ST3/4820/1/2009 z 31.01.2009r.</t>
    </r>
  </si>
  <si>
    <t>Pomoc społeczna</t>
  </si>
  <si>
    <t>Świadczenia społeczne                                         Urząd Wojewódzki - zasiłki stałe</t>
  </si>
  <si>
    <t>Urząd Wojewódzki - zasiłki okresowe na kwotę 74 900,-</t>
  </si>
  <si>
    <t>Środki własne - na kwotę 92 029,-</t>
  </si>
  <si>
    <t>w kwocie 166 929,- widnieją pozycje:</t>
  </si>
  <si>
    <t>z których  zasiłki stałe na kwotę 184 000,- nie zostały ujęte w podliczeniu.</t>
  </si>
  <si>
    <t>Urząd Wojewódzki - zasiłki stałe na kwotę 184 000,-,</t>
  </si>
  <si>
    <t>Przewidywane zadłużenie na 31.12.2009r.</t>
  </si>
  <si>
    <t>Spłata kredytów</t>
  </si>
  <si>
    <t xml:space="preserve">Zadłużenie na dzień 01.01.2009 </t>
  </si>
  <si>
    <t>Zaciągnięte kredyty w 2009 roku</t>
  </si>
  <si>
    <t>Zasiłki i pomoc w naturze oraz składki na ubezpieczenia emerytalne i rentowe</t>
  </si>
  <si>
    <t>Rozdział 85214</t>
  </si>
  <si>
    <r>
      <t xml:space="preserve">W uchwale budżetowej Nr 150/XXXIII/08 Rady Miejskiej w Drobinie z dnia 30 grudnia 2008r. w rozdziale 85214  w </t>
    </r>
    <r>
      <rPr>
        <sz val="10"/>
        <rFont val="Arial"/>
        <family val="2"/>
      </rPr>
      <t>§</t>
    </r>
    <r>
      <rPr>
        <sz val="10"/>
        <rFont val="Arial CE"/>
        <family val="0"/>
      </rPr>
      <t xml:space="preserve"> 3110 - świadczenia społeczne </t>
    </r>
  </si>
  <si>
    <t>do uchwały Nr 165/XXXIV/09</t>
  </si>
  <si>
    <t>do uchwały Nr  165/XXXIV/09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</si>
</sst>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\ _z_ł"/>
    <numFmt numFmtId="176" formatCode="#,##0.00_ ;\-#,##0.00\ "/>
    <numFmt numFmtId="177" formatCode="[$-415]d\ mmmm\ yyyy"/>
  </numFmts>
  <fonts count="6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6"/>
      <name val="Arial CE"/>
      <family val="2"/>
    </font>
    <font>
      <sz val="7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  <font>
      <sz val="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3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2" fillId="0" borderId="0">
      <alignment/>
      <protection/>
    </xf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3" fontId="0" fillId="0" borderId="10" xfId="42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righ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15" fillId="0" borderId="10" xfId="52" applyFont="1" applyBorder="1">
      <alignment/>
      <protection/>
    </xf>
    <xf numFmtId="0" fontId="16" fillId="0" borderId="10" xfId="52" applyFont="1" applyBorder="1">
      <alignment/>
      <protection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 vertical="center" wrapText="1"/>
    </xf>
    <xf numFmtId="41" fontId="0" fillId="0" borderId="10" xfId="42" applyNumberFormat="1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15" fillId="0" borderId="10" xfId="52" applyFont="1" applyBorder="1" applyAlignment="1">
      <alignment horizontal="center"/>
      <protection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52" applyFont="1" applyBorder="1" applyAlignment="1">
      <alignment horizontal="center" vertical="center"/>
      <protection/>
    </xf>
    <xf numFmtId="0" fontId="16" fillId="0" borderId="0" xfId="52" applyFont="1" applyBorder="1">
      <alignment/>
      <protection/>
    </xf>
    <xf numFmtId="0" fontId="16" fillId="0" borderId="10" xfId="52" applyFont="1" applyBorder="1" applyAlignment="1">
      <alignment/>
      <protection/>
    </xf>
    <xf numFmtId="0" fontId="14" fillId="0" borderId="0" xfId="52" applyFont="1" applyAlignment="1">
      <alignment horizontal="left"/>
      <protection/>
    </xf>
    <xf numFmtId="0" fontId="1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52" applyFont="1" applyBorder="1" applyAlignment="1">
      <alignment/>
      <protection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6" fillId="0" borderId="10" xfId="52" applyFont="1" applyBorder="1" applyAlignment="1">
      <alignment wrapText="1"/>
      <protection/>
    </xf>
    <xf numFmtId="0" fontId="17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4" fontId="3" fillId="0" borderId="10" xfId="42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174" fontId="3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0" xfId="0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21" fillId="0" borderId="17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3" fontId="0" fillId="0" borderId="10" xfId="0" applyNumberFormat="1" applyBorder="1" applyAlignment="1">
      <alignment horizontal="center"/>
    </xf>
    <xf numFmtId="0" fontId="21" fillId="0" borderId="17" xfId="0" applyFont="1" applyBorder="1" applyAlignment="1">
      <alignment horizontal="center"/>
    </xf>
    <xf numFmtId="43" fontId="21" fillId="0" borderId="10" xfId="0" applyNumberFormat="1" applyFont="1" applyBorder="1" applyAlignment="1">
      <alignment horizontal="center"/>
    </xf>
    <xf numFmtId="43" fontId="2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3" fontId="2" fillId="0" borderId="10" xfId="0" applyNumberFormat="1" applyFont="1" applyBorder="1" applyAlignment="1">
      <alignment/>
    </xf>
    <xf numFmtId="43" fontId="21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3" fontId="0" fillId="0" borderId="1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wrapText="1"/>
    </xf>
    <xf numFmtId="43" fontId="2" fillId="0" borderId="10" xfId="42" applyFont="1" applyBorder="1" applyAlignment="1">
      <alignment/>
    </xf>
    <xf numFmtId="0" fontId="21" fillId="0" borderId="10" xfId="0" applyFont="1" applyBorder="1" applyAlignment="1">
      <alignment wrapText="1"/>
    </xf>
    <xf numFmtId="43" fontId="21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43" fontId="0" fillId="0" borderId="18" xfId="42" applyFont="1" applyBorder="1" applyAlignment="1">
      <alignment/>
    </xf>
    <xf numFmtId="43" fontId="0" fillId="0" borderId="0" xfId="42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43" fontId="21" fillId="0" borderId="0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42" applyFont="1" applyBorder="1" applyAlignment="1">
      <alignment/>
    </xf>
    <xf numFmtId="43" fontId="17" fillId="0" borderId="0" xfId="42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43" fontId="0" fillId="0" borderId="0" xfId="42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2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 wrapText="1"/>
    </xf>
    <xf numFmtId="41" fontId="3" fillId="0" borderId="10" xfId="42" applyNumberFormat="1" applyFont="1" applyBorder="1" applyAlignment="1">
      <alignment vertical="center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7" xfId="0" applyNumberForma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9" fillId="0" borderId="20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3" fontId="25" fillId="0" borderId="10" xfId="0" applyNumberFormat="1" applyFont="1" applyBorder="1" applyAlignment="1">
      <alignment horizontal="center"/>
    </xf>
    <xf numFmtId="43" fontId="25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9" fillId="0" borderId="10" xfId="42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43" fontId="25" fillId="0" borderId="10" xfId="42" applyNumberFormat="1" applyFont="1" applyBorder="1" applyAlignment="1">
      <alignment horizontal="right"/>
    </xf>
    <xf numFmtId="43" fontId="7" fillId="0" borderId="10" xfId="42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41" fontId="3" fillId="0" borderId="10" xfId="0" applyNumberFormat="1" applyFont="1" applyBorder="1" applyAlignment="1" quotePrefix="1">
      <alignment vertical="center"/>
    </xf>
    <xf numFmtId="41" fontId="1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0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17" fillId="0" borderId="10" xfId="0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41" fontId="1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21" fillId="0" borderId="1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21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 horizont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69" sqref="A69:D69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6.875" style="0" customWidth="1"/>
    <col min="4" max="4" width="37.875" style="0" customWidth="1"/>
    <col min="5" max="5" width="16.75390625" style="0" customWidth="1"/>
    <col min="6" max="6" width="15.125" style="0" customWidth="1"/>
    <col min="7" max="7" width="9.125" style="0" hidden="1" customWidth="1"/>
    <col min="8" max="9" width="18.00390625" style="0" customWidth="1"/>
  </cols>
  <sheetData>
    <row r="1" spans="5:9" ht="12.75">
      <c r="E1" s="187"/>
      <c r="F1" s="187"/>
      <c r="H1" s="187" t="s">
        <v>147</v>
      </c>
      <c r="I1" s="187"/>
    </row>
    <row r="2" spans="5:9" ht="12.75">
      <c r="E2" s="187"/>
      <c r="F2" s="187"/>
      <c r="H2" s="187" t="s">
        <v>269</v>
      </c>
      <c r="I2" s="187"/>
    </row>
    <row r="3" spans="5:9" ht="12.75">
      <c r="E3" s="187"/>
      <c r="F3" s="187"/>
      <c r="H3" s="187" t="s">
        <v>63</v>
      </c>
      <c r="I3" s="187"/>
    </row>
    <row r="4" spans="5:9" ht="12.75">
      <c r="E4" s="187"/>
      <c r="F4" s="187"/>
      <c r="H4" s="187" t="s">
        <v>169</v>
      </c>
      <c r="I4" s="187"/>
    </row>
    <row r="6" spans="1:9" ht="15.75">
      <c r="A6" s="191" t="s">
        <v>175</v>
      </c>
      <c r="B6" s="191"/>
      <c r="C6" s="191"/>
      <c r="D6" s="191"/>
      <c r="E6" s="191"/>
      <c r="F6" s="191"/>
      <c r="G6" s="192"/>
      <c r="H6" s="192"/>
      <c r="I6" s="192"/>
    </row>
    <row r="8" spans="1:9" ht="12.75">
      <c r="A8" s="196" t="s">
        <v>1</v>
      </c>
      <c r="B8" s="196" t="s">
        <v>16</v>
      </c>
      <c r="C8" s="196" t="s">
        <v>148</v>
      </c>
      <c r="D8" s="196" t="s">
        <v>67</v>
      </c>
      <c r="E8" s="193" t="s">
        <v>149</v>
      </c>
      <c r="F8" s="190"/>
      <c r="H8" s="193" t="s">
        <v>150</v>
      </c>
      <c r="I8" s="194"/>
    </row>
    <row r="9" spans="1:9" ht="18.75" customHeight="1">
      <c r="A9" s="197"/>
      <c r="B9" s="197"/>
      <c r="C9" s="197"/>
      <c r="D9" s="197"/>
      <c r="E9" s="29" t="s">
        <v>151</v>
      </c>
      <c r="F9" s="29" t="s">
        <v>152</v>
      </c>
      <c r="H9" s="29" t="s">
        <v>151</v>
      </c>
      <c r="I9" s="29" t="s">
        <v>152</v>
      </c>
    </row>
    <row r="10" spans="1:9" ht="18.75" customHeight="1">
      <c r="A10" s="77" t="s">
        <v>109</v>
      </c>
      <c r="B10" s="77"/>
      <c r="C10" s="77"/>
      <c r="D10" s="78" t="s">
        <v>204</v>
      </c>
      <c r="E10" s="79">
        <v>0</v>
      </c>
      <c r="F10" s="79">
        <v>700</v>
      </c>
      <c r="G10" s="80"/>
      <c r="H10" s="79">
        <v>0</v>
      </c>
      <c r="I10" s="79">
        <v>0</v>
      </c>
    </row>
    <row r="11" spans="1:9" ht="52.5" customHeight="1">
      <c r="A11" s="76"/>
      <c r="B11" s="84" t="s">
        <v>203</v>
      </c>
      <c r="C11" s="84"/>
      <c r="D11" s="157" t="s">
        <v>205</v>
      </c>
      <c r="E11" s="85">
        <v>0</v>
      </c>
      <c r="F11" s="85">
        <v>700</v>
      </c>
      <c r="G11" s="86"/>
      <c r="H11" s="85">
        <v>0</v>
      </c>
      <c r="I11" s="85">
        <v>0</v>
      </c>
    </row>
    <row r="12" spans="1:9" ht="18.75" customHeight="1">
      <c r="A12" s="76"/>
      <c r="B12" s="76"/>
      <c r="C12" s="76">
        <v>4300</v>
      </c>
      <c r="D12" s="87" t="s">
        <v>153</v>
      </c>
      <c r="E12" s="83">
        <v>0</v>
      </c>
      <c r="F12" s="83">
        <v>700</v>
      </c>
      <c r="G12" s="36"/>
      <c r="H12" s="83">
        <v>0</v>
      </c>
      <c r="I12" s="83">
        <v>0</v>
      </c>
    </row>
    <row r="13" spans="1:9" ht="18.75" customHeight="1">
      <c r="A13" s="77">
        <v>500</v>
      </c>
      <c r="B13" s="77"/>
      <c r="C13" s="77"/>
      <c r="D13" s="78" t="s">
        <v>154</v>
      </c>
      <c r="E13" s="79">
        <v>76</v>
      </c>
      <c r="F13" s="79">
        <v>0</v>
      </c>
      <c r="G13" s="80"/>
      <c r="H13" s="79">
        <v>0</v>
      </c>
      <c r="I13" s="79">
        <v>0</v>
      </c>
    </row>
    <row r="14" spans="1:9" ht="18.75" customHeight="1">
      <c r="A14" s="76"/>
      <c r="B14" s="84">
        <v>50095</v>
      </c>
      <c r="C14" s="84"/>
      <c r="D14" s="81" t="s">
        <v>155</v>
      </c>
      <c r="E14" s="85">
        <v>76</v>
      </c>
      <c r="F14" s="85">
        <v>0</v>
      </c>
      <c r="G14" s="86"/>
      <c r="H14" s="85">
        <v>0</v>
      </c>
      <c r="I14" s="85">
        <v>0</v>
      </c>
    </row>
    <row r="15" spans="1:9" ht="18.75" customHeight="1">
      <c r="A15" s="76"/>
      <c r="B15" s="76"/>
      <c r="C15" s="76">
        <v>4300</v>
      </c>
      <c r="D15" s="87" t="s">
        <v>153</v>
      </c>
      <c r="E15" s="83">
        <v>76</v>
      </c>
      <c r="F15" s="83">
        <v>0</v>
      </c>
      <c r="G15" s="36"/>
      <c r="H15" s="83">
        <v>0</v>
      </c>
      <c r="I15" s="83">
        <v>0</v>
      </c>
    </row>
    <row r="16" spans="1:9" ht="18.75" customHeight="1">
      <c r="A16" s="77">
        <v>600</v>
      </c>
      <c r="B16" s="77"/>
      <c r="C16" s="77"/>
      <c r="D16" s="78" t="s">
        <v>156</v>
      </c>
      <c r="E16" s="79">
        <v>0</v>
      </c>
      <c r="F16" s="79">
        <v>1202</v>
      </c>
      <c r="G16" s="80"/>
      <c r="H16" s="88">
        <f>SUM(H17+H19+H21)</f>
        <v>2094128</v>
      </c>
      <c r="I16" s="88">
        <f>SUM(I17+I19+I21)</f>
        <v>5039965</v>
      </c>
    </row>
    <row r="17" spans="1:9" ht="18.75" customHeight="1">
      <c r="A17" s="77"/>
      <c r="B17" s="84">
        <v>60011</v>
      </c>
      <c r="C17" s="84"/>
      <c r="D17" s="81" t="s">
        <v>172</v>
      </c>
      <c r="E17" s="85">
        <v>0</v>
      </c>
      <c r="F17" s="85">
        <v>829</v>
      </c>
      <c r="G17" s="86"/>
      <c r="H17" s="83">
        <v>0</v>
      </c>
      <c r="I17" s="83">
        <v>0</v>
      </c>
    </row>
    <row r="18" spans="1:9" ht="18.75" customHeight="1">
      <c r="A18" s="77"/>
      <c r="B18" s="77"/>
      <c r="C18" s="90">
        <v>4430</v>
      </c>
      <c r="D18" s="91" t="s">
        <v>158</v>
      </c>
      <c r="E18" s="92">
        <v>0</v>
      </c>
      <c r="F18" s="92">
        <v>829</v>
      </c>
      <c r="G18" s="93"/>
      <c r="H18" s="83">
        <v>0</v>
      </c>
      <c r="I18" s="83">
        <v>0</v>
      </c>
    </row>
    <row r="19" spans="1:9" ht="18.75" customHeight="1">
      <c r="A19" s="77"/>
      <c r="B19" s="84">
        <v>60014</v>
      </c>
      <c r="C19" s="84"/>
      <c r="D19" s="81" t="s">
        <v>173</v>
      </c>
      <c r="E19" s="85">
        <v>0</v>
      </c>
      <c r="F19" s="85">
        <v>373</v>
      </c>
      <c r="G19" s="86"/>
      <c r="H19" s="83">
        <v>0</v>
      </c>
      <c r="I19" s="83">
        <v>0</v>
      </c>
    </row>
    <row r="20" spans="1:9" ht="18.75" customHeight="1">
      <c r="A20" s="77"/>
      <c r="B20" s="77"/>
      <c r="C20" s="90">
        <v>4430</v>
      </c>
      <c r="D20" s="91" t="s">
        <v>158</v>
      </c>
      <c r="E20" s="92">
        <v>0</v>
      </c>
      <c r="F20" s="92">
        <v>373</v>
      </c>
      <c r="G20" s="93"/>
      <c r="H20" s="83">
        <v>0</v>
      </c>
      <c r="I20" s="83">
        <v>0</v>
      </c>
    </row>
    <row r="21" spans="1:9" ht="18.75" customHeight="1">
      <c r="A21" s="76"/>
      <c r="B21" s="84">
        <v>60016</v>
      </c>
      <c r="C21" s="84"/>
      <c r="D21" s="81" t="s">
        <v>6</v>
      </c>
      <c r="E21" s="85">
        <v>0</v>
      </c>
      <c r="F21" s="85">
        <v>0</v>
      </c>
      <c r="G21" s="86"/>
      <c r="H21" s="89">
        <f>SUM(H22+H29+H30+H32+H33)</f>
        <v>2094128</v>
      </c>
      <c r="I21" s="89">
        <f>SUM(I22+I29+I30+I32+I33)</f>
        <v>5039965</v>
      </c>
    </row>
    <row r="22" spans="1:9" ht="29.25" customHeight="1">
      <c r="A22" s="76"/>
      <c r="B22" s="76"/>
      <c r="C22" s="76">
        <v>6050</v>
      </c>
      <c r="D22" s="82" t="s">
        <v>157</v>
      </c>
      <c r="E22" s="83">
        <v>0</v>
      </c>
      <c r="F22" s="83">
        <v>0</v>
      </c>
      <c r="G22" s="36"/>
      <c r="H22" s="95">
        <f>SUM(H23:H27)</f>
        <v>33880</v>
      </c>
      <c r="I22" s="95">
        <f>SUM(I23:I27)</f>
        <v>1630000</v>
      </c>
    </row>
    <row r="23" spans="1:9" ht="29.25" customHeight="1">
      <c r="A23" s="76"/>
      <c r="B23" s="76"/>
      <c r="C23" s="76"/>
      <c r="D23" s="82" t="s">
        <v>206</v>
      </c>
      <c r="E23" s="83">
        <v>0</v>
      </c>
      <c r="F23" s="83">
        <v>0</v>
      </c>
      <c r="G23" s="36"/>
      <c r="H23" s="83">
        <v>0</v>
      </c>
      <c r="I23" s="83">
        <v>690000</v>
      </c>
    </row>
    <row r="24" spans="1:9" ht="44.25" customHeight="1">
      <c r="A24" s="76"/>
      <c r="B24" s="76"/>
      <c r="C24" s="76"/>
      <c r="D24" s="82" t="s">
        <v>207</v>
      </c>
      <c r="E24" s="83">
        <v>0</v>
      </c>
      <c r="F24" s="83">
        <v>0</v>
      </c>
      <c r="G24" s="36"/>
      <c r="H24" s="83">
        <v>0</v>
      </c>
      <c r="I24" s="83">
        <v>915000</v>
      </c>
    </row>
    <row r="25" spans="1:9" ht="29.25" customHeight="1">
      <c r="A25" s="76"/>
      <c r="B25" s="76"/>
      <c r="C25" s="76"/>
      <c r="D25" s="82" t="s">
        <v>208</v>
      </c>
      <c r="E25" s="83">
        <v>0</v>
      </c>
      <c r="F25" s="83">
        <v>0</v>
      </c>
      <c r="G25" s="36"/>
      <c r="H25" s="83">
        <v>29000</v>
      </c>
      <c r="I25" s="83">
        <v>0</v>
      </c>
    </row>
    <row r="26" spans="1:9" ht="29.25" customHeight="1">
      <c r="A26" s="76"/>
      <c r="B26" s="76"/>
      <c r="C26" s="76"/>
      <c r="D26" s="82" t="s">
        <v>209</v>
      </c>
      <c r="E26" s="83">
        <v>0</v>
      </c>
      <c r="F26" s="83">
        <v>0</v>
      </c>
      <c r="G26" s="36"/>
      <c r="H26" s="83">
        <v>0</v>
      </c>
      <c r="I26" s="83">
        <v>25000</v>
      </c>
    </row>
    <row r="27" spans="1:9" ht="46.5" customHeight="1">
      <c r="A27" s="76"/>
      <c r="B27" s="76"/>
      <c r="C27" s="76"/>
      <c r="D27" s="82" t="s">
        <v>187</v>
      </c>
      <c r="E27" s="83">
        <v>0</v>
      </c>
      <c r="F27" s="83">
        <v>0</v>
      </c>
      <c r="G27" s="36"/>
      <c r="H27" s="95">
        <v>4880</v>
      </c>
      <c r="I27" s="95">
        <v>0</v>
      </c>
    </row>
    <row r="28" spans="1:9" ht="57" customHeight="1">
      <c r="A28" s="76"/>
      <c r="B28" s="76"/>
      <c r="C28" s="76"/>
      <c r="D28" s="82" t="s">
        <v>193</v>
      </c>
      <c r="E28" s="83">
        <v>0</v>
      </c>
      <c r="F28" s="83">
        <v>0</v>
      </c>
      <c r="G28" s="36"/>
      <c r="H28" s="95">
        <v>0</v>
      </c>
      <c r="I28" s="95">
        <v>3409965</v>
      </c>
    </row>
    <row r="29" spans="1:9" ht="119.25" customHeight="1">
      <c r="A29" s="76"/>
      <c r="B29" s="76"/>
      <c r="C29" s="76">
        <v>6058</v>
      </c>
      <c r="D29" s="130" t="s">
        <v>194</v>
      </c>
      <c r="E29" s="83">
        <v>0</v>
      </c>
      <c r="F29" s="83">
        <v>0</v>
      </c>
      <c r="G29" s="36"/>
      <c r="H29" s="95">
        <v>0</v>
      </c>
      <c r="I29" s="95">
        <v>2557474</v>
      </c>
    </row>
    <row r="30" spans="1:9" ht="117" customHeight="1">
      <c r="A30" s="76"/>
      <c r="B30" s="76"/>
      <c r="C30" s="76">
        <v>6059</v>
      </c>
      <c r="D30" s="130" t="s">
        <v>103</v>
      </c>
      <c r="E30" s="83">
        <v>0</v>
      </c>
      <c r="F30" s="83">
        <v>0</v>
      </c>
      <c r="G30" s="36"/>
      <c r="H30" s="95">
        <v>0</v>
      </c>
      <c r="I30" s="95">
        <v>852491</v>
      </c>
    </row>
    <row r="31" spans="1:9" ht="53.25" customHeight="1">
      <c r="A31" s="76"/>
      <c r="B31" s="76"/>
      <c r="C31" s="76"/>
      <c r="D31" s="82" t="s">
        <v>193</v>
      </c>
      <c r="E31" s="83">
        <v>0</v>
      </c>
      <c r="F31" s="83">
        <v>0</v>
      </c>
      <c r="G31" s="36"/>
      <c r="H31" s="95">
        <v>2060248</v>
      </c>
      <c r="I31" s="83">
        <v>0</v>
      </c>
    </row>
    <row r="32" spans="1:9" ht="174" customHeight="1">
      <c r="A32" s="76"/>
      <c r="B32" s="76"/>
      <c r="C32" s="76">
        <v>6058</v>
      </c>
      <c r="D32" s="130" t="s">
        <v>201</v>
      </c>
      <c r="E32" s="83">
        <v>0</v>
      </c>
      <c r="F32" s="83">
        <v>0</v>
      </c>
      <c r="G32" s="36"/>
      <c r="H32" s="95">
        <v>1537500</v>
      </c>
      <c r="I32" s="83">
        <v>0</v>
      </c>
    </row>
    <row r="33" spans="1:9" ht="195" customHeight="1">
      <c r="A33" s="76"/>
      <c r="B33" s="76"/>
      <c r="C33" s="76">
        <v>6059</v>
      </c>
      <c r="D33" s="130" t="s">
        <v>202</v>
      </c>
      <c r="E33" s="83">
        <v>0</v>
      </c>
      <c r="F33" s="83">
        <v>0</v>
      </c>
      <c r="G33" s="36"/>
      <c r="H33" s="95">
        <v>522748</v>
      </c>
      <c r="I33" s="83">
        <v>0</v>
      </c>
    </row>
    <row r="34" spans="1:9" ht="27.75" customHeight="1">
      <c r="A34" s="77">
        <v>754</v>
      </c>
      <c r="B34" s="77"/>
      <c r="C34" s="77"/>
      <c r="D34" s="155" t="s">
        <v>197</v>
      </c>
      <c r="E34" s="79">
        <v>2500</v>
      </c>
      <c r="F34" s="79">
        <v>2500</v>
      </c>
      <c r="G34" s="80"/>
      <c r="H34" s="88">
        <v>0</v>
      </c>
      <c r="I34" s="88">
        <v>0</v>
      </c>
    </row>
    <row r="35" spans="1:9" ht="23.25" customHeight="1">
      <c r="A35" s="76"/>
      <c r="B35" s="84">
        <v>75412</v>
      </c>
      <c r="C35" s="84"/>
      <c r="D35" s="156" t="s">
        <v>198</v>
      </c>
      <c r="E35" s="85">
        <v>2500</v>
      </c>
      <c r="F35" s="85">
        <v>2500</v>
      </c>
      <c r="G35" s="86"/>
      <c r="H35" s="89">
        <v>0</v>
      </c>
      <c r="I35" s="89">
        <v>0</v>
      </c>
    </row>
    <row r="36" spans="1:9" ht="60" customHeight="1">
      <c r="A36" s="76"/>
      <c r="B36" s="76"/>
      <c r="C36" s="76">
        <v>2820</v>
      </c>
      <c r="D36" s="130" t="s">
        <v>239</v>
      </c>
      <c r="E36" s="83">
        <v>2500</v>
      </c>
      <c r="F36" s="83">
        <v>0</v>
      </c>
      <c r="G36" s="36"/>
      <c r="H36" s="95">
        <v>0</v>
      </c>
      <c r="I36" s="95">
        <v>0</v>
      </c>
    </row>
    <row r="37" spans="1:9" ht="19.5" customHeight="1">
      <c r="A37" s="76"/>
      <c r="B37" s="76"/>
      <c r="C37" s="76">
        <v>4210</v>
      </c>
      <c r="D37" s="130" t="s">
        <v>199</v>
      </c>
      <c r="E37" s="83">
        <v>0</v>
      </c>
      <c r="F37" s="83">
        <v>500</v>
      </c>
      <c r="G37" s="36"/>
      <c r="H37" s="95">
        <v>0</v>
      </c>
      <c r="I37" s="95">
        <v>0</v>
      </c>
    </row>
    <row r="38" spans="1:9" ht="18" customHeight="1">
      <c r="A38" s="76"/>
      <c r="B38" s="76"/>
      <c r="C38" s="76">
        <v>4260</v>
      </c>
      <c r="D38" s="130" t="s">
        <v>200</v>
      </c>
      <c r="E38" s="83">
        <v>0</v>
      </c>
      <c r="F38" s="83">
        <v>2000</v>
      </c>
      <c r="G38" s="36"/>
      <c r="H38" s="95">
        <v>0</v>
      </c>
      <c r="I38" s="95">
        <v>0</v>
      </c>
    </row>
    <row r="39" spans="1:9" ht="18.75" customHeight="1">
      <c r="A39" s="77">
        <v>801</v>
      </c>
      <c r="B39" s="77"/>
      <c r="C39" s="77"/>
      <c r="D39" s="78" t="s">
        <v>161</v>
      </c>
      <c r="E39" s="79">
        <v>0</v>
      </c>
      <c r="F39" s="79">
        <v>0</v>
      </c>
      <c r="H39" s="79">
        <v>512200</v>
      </c>
      <c r="I39" s="88">
        <v>500000</v>
      </c>
    </row>
    <row r="40" spans="1:9" ht="18.75" customHeight="1">
      <c r="A40" s="76"/>
      <c r="B40" s="84">
        <v>80101</v>
      </c>
      <c r="C40" s="84"/>
      <c r="D40" s="81" t="s">
        <v>162</v>
      </c>
      <c r="E40" s="85">
        <v>0</v>
      </c>
      <c r="F40" s="85">
        <v>0</v>
      </c>
      <c r="H40" s="85">
        <v>12200</v>
      </c>
      <c r="I40" s="89">
        <v>0</v>
      </c>
    </row>
    <row r="41" spans="1:9" ht="28.5" customHeight="1">
      <c r="A41" s="76"/>
      <c r="B41" s="84"/>
      <c r="C41" s="90">
        <v>6050</v>
      </c>
      <c r="D41" s="82" t="s">
        <v>157</v>
      </c>
      <c r="E41" s="92">
        <v>0</v>
      </c>
      <c r="F41" s="85">
        <v>0</v>
      </c>
      <c r="G41" s="97"/>
      <c r="H41" s="92">
        <v>12200</v>
      </c>
      <c r="I41" s="94">
        <v>0</v>
      </c>
    </row>
    <row r="42" spans="1:9" ht="55.5" customHeight="1">
      <c r="A42" s="76"/>
      <c r="B42" s="84"/>
      <c r="C42" s="84"/>
      <c r="D42" s="96" t="s">
        <v>174</v>
      </c>
      <c r="E42" s="85">
        <v>0</v>
      </c>
      <c r="F42" s="85">
        <v>0</v>
      </c>
      <c r="H42" s="83">
        <v>12200</v>
      </c>
      <c r="I42" s="95">
        <v>0</v>
      </c>
    </row>
    <row r="43" spans="1:9" ht="21.75" customHeight="1">
      <c r="A43" s="76"/>
      <c r="B43" s="84">
        <v>80104</v>
      </c>
      <c r="C43" s="84"/>
      <c r="D43" s="157" t="s">
        <v>10</v>
      </c>
      <c r="E43" s="85">
        <v>0</v>
      </c>
      <c r="F43" s="85">
        <v>0</v>
      </c>
      <c r="G43" s="98"/>
      <c r="H43" s="85">
        <v>500000</v>
      </c>
      <c r="I43" s="89">
        <v>500000</v>
      </c>
    </row>
    <row r="44" spans="1:9" ht="53.25" customHeight="1">
      <c r="A44" s="76"/>
      <c r="B44" s="84"/>
      <c r="C44" s="90">
        <v>6050</v>
      </c>
      <c r="D44" s="96" t="s">
        <v>221</v>
      </c>
      <c r="E44" s="92">
        <v>0</v>
      </c>
      <c r="F44" s="92">
        <v>0</v>
      </c>
      <c r="G44" s="97"/>
      <c r="H44" s="92">
        <v>500000</v>
      </c>
      <c r="I44" s="94">
        <v>0</v>
      </c>
    </row>
    <row r="45" spans="1:9" ht="136.5" customHeight="1">
      <c r="A45" s="76"/>
      <c r="B45" s="84"/>
      <c r="C45" s="90">
        <v>6058</v>
      </c>
      <c r="D45" s="158" t="s">
        <v>210</v>
      </c>
      <c r="E45" s="85">
        <v>0</v>
      </c>
      <c r="F45" s="85">
        <v>0</v>
      </c>
      <c r="H45" s="83">
        <v>0</v>
      </c>
      <c r="I45" s="95">
        <v>425000</v>
      </c>
    </row>
    <row r="46" spans="1:9" ht="138" customHeight="1">
      <c r="A46" s="76"/>
      <c r="B46" s="84"/>
      <c r="C46" s="90">
        <v>6059</v>
      </c>
      <c r="D46" s="158" t="s">
        <v>211</v>
      </c>
      <c r="E46" s="85">
        <v>0</v>
      </c>
      <c r="F46" s="85">
        <v>0</v>
      </c>
      <c r="H46" s="83">
        <v>0</v>
      </c>
      <c r="I46" s="95">
        <v>75000</v>
      </c>
    </row>
    <row r="47" spans="1:9" ht="27.75" customHeight="1">
      <c r="A47" s="25">
        <v>900</v>
      </c>
      <c r="B47" s="25"/>
      <c r="C47" s="25"/>
      <c r="D47" s="99" t="s">
        <v>167</v>
      </c>
      <c r="E47" s="100">
        <f>SUM(E52)</f>
        <v>646330</v>
      </c>
      <c r="F47" s="100">
        <f>SUM(F52)</f>
        <v>0</v>
      </c>
      <c r="G47" s="3"/>
      <c r="H47" s="88">
        <v>9760</v>
      </c>
      <c r="I47" s="88">
        <v>660000</v>
      </c>
    </row>
    <row r="48" spans="1:9" ht="18.75" customHeight="1">
      <c r="A48" s="25"/>
      <c r="B48" s="105">
        <v>90004</v>
      </c>
      <c r="C48" s="105"/>
      <c r="D48" s="161" t="s">
        <v>101</v>
      </c>
      <c r="E48" s="102">
        <v>0</v>
      </c>
      <c r="F48" s="102">
        <v>0</v>
      </c>
      <c r="G48" s="98"/>
      <c r="H48" s="89">
        <v>9760</v>
      </c>
      <c r="I48" s="89">
        <v>660000</v>
      </c>
    </row>
    <row r="49" spans="1:9" ht="59.25" customHeight="1">
      <c r="A49" s="25"/>
      <c r="B49" s="25"/>
      <c r="C49" s="104">
        <v>6050</v>
      </c>
      <c r="D49" s="159" t="s">
        <v>212</v>
      </c>
      <c r="E49" s="103">
        <v>0</v>
      </c>
      <c r="F49" s="103">
        <v>0</v>
      </c>
      <c r="G49" s="97"/>
      <c r="H49" s="94">
        <v>9760</v>
      </c>
      <c r="I49" s="94">
        <v>0</v>
      </c>
    </row>
    <row r="50" spans="1:9" ht="99" customHeight="1">
      <c r="A50" s="25"/>
      <c r="B50" s="25"/>
      <c r="C50" s="104">
        <v>6058</v>
      </c>
      <c r="D50" s="159" t="s">
        <v>213</v>
      </c>
      <c r="E50" s="103">
        <v>0</v>
      </c>
      <c r="F50" s="103">
        <v>0</v>
      </c>
      <c r="G50" s="97"/>
      <c r="H50" s="94">
        <v>0</v>
      </c>
      <c r="I50" s="94">
        <v>500000</v>
      </c>
    </row>
    <row r="51" spans="1:9" ht="99" customHeight="1">
      <c r="A51" s="25"/>
      <c r="B51" s="25"/>
      <c r="C51" s="104">
        <v>6059</v>
      </c>
      <c r="D51" s="159" t="s">
        <v>214</v>
      </c>
      <c r="E51" s="103">
        <v>0</v>
      </c>
      <c r="F51" s="103">
        <v>0</v>
      </c>
      <c r="G51" s="97"/>
      <c r="H51" s="94">
        <v>0</v>
      </c>
      <c r="I51" s="94">
        <v>160000</v>
      </c>
    </row>
    <row r="52" spans="1:9" ht="16.5" customHeight="1">
      <c r="A52" s="25"/>
      <c r="B52" s="105">
        <v>90095</v>
      </c>
      <c r="C52" s="105"/>
      <c r="D52" s="101" t="s">
        <v>155</v>
      </c>
      <c r="E52" s="102">
        <f>SUM(E53:E62)</f>
        <v>646330</v>
      </c>
      <c r="F52" s="102">
        <v>0</v>
      </c>
      <c r="G52" s="98"/>
      <c r="H52" s="102">
        <v>0</v>
      </c>
      <c r="I52" s="102">
        <v>0</v>
      </c>
    </row>
    <row r="53" spans="1:9" ht="27" customHeight="1">
      <c r="A53" s="25"/>
      <c r="B53" s="105"/>
      <c r="C53" s="104">
        <v>3020</v>
      </c>
      <c r="D53" s="128" t="s">
        <v>176</v>
      </c>
      <c r="E53" s="103">
        <v>1000</v>
      </c>
      <c r="F53" s="103">
        <v>0</v>
      </c>
      <c r="G53" s="97"/>
      <c r="H53" s="103">
        <v>0</v>
      </c>
      <c r="I53" s="103">
        <v>0</v>
      </c>
    </row>
    <row r="54" spans="1:9" ht="15.75" customHeight="1">
      <c r="A54" s="25"/>
      <c r="B54" s="25"/>
      <c r="C54" s="104">
        <v>4010</v>
      </c>
      <c r="D54" s="91" t="s">
        <v>163</v>
      </c>
      <c r="E54" s="103">
        <v>526137</v>
      </c>
      <c r="F54" s="103">
        <v>0</v>
      </c>
      <c r="H54" s="103">
        <v>0</v>
      </c>
      <c r="I54" s="103">
        <v>0</v>
      </c>
    </row>
    <row r="55" spans="1:9" ht="15.75" customHeight="1">
      <c r="A55" s="25"/>
      <c r="B55" s="25"/>
      <c r="C55" s="104">
        <v>4040</v>
      </c>
      <c r="D55" s="91" t="s">
        <v>166</v>
      </c>
      <c r="E55" s="103">
        <v>10341</v>
      </c>
      <c r="F55" s="103">
        <v>0</v>
      </c>
      <c r="H55" s="103"/>
      <c r="I55" s="103"/>
    </row>
    <row r="56" spans="1:9" ht="17.25" customHeight="1">
      <c r="A56" s="25"/>
      <c r="B56" s="25"/>
      <c r="C56" s="104">
        <v>4110</v>
      </c>
      <c r="D56" s="91" t="s">
        <v>164</v>
      </c>
      <c r="E56" s="103">
        <v>79642</v>
      </c>
      <c r="F56" s="103">
        <v>0</v>
      </c>
      <c r="H56" s="103">
        <v>0</v>
      </c>
      <c r="I56" s="103">
        <v>0</v>
      </c>
    </row>
    <row r="57" spans="1:9" ht="17.25" customHeight="1">
      <c r="A57" s="25"/>
      <c r="B57" s="25"/>
      <c r="C57" s="104">
        <v>4120</v>
      </c>
      <c r="D57" s="91" t="s">
        <v>165</v>
      </c>
      <c r="E57" s="103">
        <v>12921</v>
      </c>
      <c r="F57" s="103">
        <v>0</v>
      </c>
      <c r="H57" s="103">
        <v>0</v>
      </c>
      <c r="I57" s="103">
        <v>0</v>
      </c>
    </row>
    <row r="58" spans="1:9" ht="17.25" customHeight="1">
      <c r="A58" s="25"/>
      <c r="B58" s="25"/>
      <c r="C58" s="104">
        <v>4280</v>
      </c>
      <c r="D58" s="129" t="s">
        <v>177</v>
      </c>
      <c r="E58" s="103">
        <v>1000</v>
      </c>
      <c r="F58" s="103">
        <v>0</v>
      </c>
      <c r="H58" s="103">
        <v>0</v>
      </c>
      <c r="I58" s="103">
        <v>0</v>
      </c>
    </row>
    <row r="59" spans="1:9" ht="17.25" customHeight="1">
      <c r="A59" s="25"/>
      <c r="B59" s="25"/>
      <c r="C59" s="104">
        <v>4300</v>
      </c>
      <c r="D59" s="129" t="s">
        <v>153</v>
      </c>
      <c r="E59" s="103">
        <v>5820</v>
      </c>
      <c r="F59" s="103">
        <v>0</v>
      </c>
      <c r="H59" s="103">
        <v>0</v>
      </c>
      <c r="I59" s="103">
        <v>0</v>
      </c>
    </row>
    <row r="60" spans="1:9" ht="25.5" customHeight="1">
      <c r="A60" s="25"/>
      <c r="B60" s="25"/>
      <c r="C60" s="104"/>
      <c r="D60" s="122" t="s">
        <v>217</v>
      </c>
      <c r="E60" s="103">
        <v>0</v>
      </c>
      <c r="F60" s="103">
        <v>0</v>
      </c>
      <c r="H60" s="103">
        <v>0</v>
      </c>
      <c r="I60" s="103">
        <v>0</v>
      </c>
    </row>
    <row r="61" spans="1:9" ht="25.5" customHeight="1">
      <c r="A61" s="25"/>
      <c r="B61" s="25"/>
      <c r="C61" s="104"/>
      <c r="D61" s="122" t="s">
        <v>219</v>
      </c>
      <c r="E61" s="103">
        <v>0</v>
      </c>
      <c r="F61" s="103">
        <v>0</v>
      </c>
      <c r="H61" s="103">
        <v>0</v>
      </c>
      <c r="I61" s="103">
        <v>0</v>
      </c>
    </row>
    <row r="62" spans="1:9" ht="31.5" customHeight="1">
      <c r="A62" s="25"/>
      <c r="B62" s="25"/>
      <c r="C62" s="104">
        <v>4430</v>
      </c>
      <c r="D62" s="122" t="s">
        <v>178</v>
      </c>
      <c r="E62" s="103">
        <v>9469</v>
      </c>
      <c r="F62" s="103">
        <v>0</v>
      </c>
      <c r="H62" s="103">
        <v>0</v>
      </c>
      <c r="I62" s="103">
        <v>0</v>
      </c>
    </row>
    <row r="63" spans="1:9" ht="19.5" customHeight="1">
      <c r="A63" s="25">
        <v>852</v>
      </c>
      <c r="B63" s="25"/>
      <c r="C63" s="104"/>
      <c r="D63" s="160" t="s">
        <v>255</v>
      </c>
      <c r="E63" s="100">
        <v>184000</v>
      </c>
      <c r="F63" s="100"/>
      <c r="G63" s="3"/>
      <c r="H63" s="100"/>
      <c r="I63" s="100"/>
    </row>
    <row r="64" spans="1:9" ht="28.5" customHeight="1">
      <c r="A64" s="104"/>
      <c r="B64" s="105">
        <v>85214</v>
      </c>
      <c r="C64" s="105"/>
      <c r="D64" s="161" t="s">
        <v>266</v>
      </c>
      <c r="E64" s="102">
        <v>184000</v>
      </c>
      <c r="F64" s="102"/>
      <c r="G64" s="98"/>
      <c r="H64" s="102"/>
      <c r="I64" s="102"/>
    </row>
    <row r="65" spans="1:9" ht="29.25" customHeight="1">
      <c r="A65" s="25"/>
      <c r="B65" s="25"/>
      <c r="C65" s="104">
        <v>3110</v>
      </c>
      <c r="D65" s="122" t="s">
        <v>256</v>
      </c>
      <c r="E65" s="103">
        <v>184000</v>
      </c>
      <c r="F65" s="103"/>
      <c r="H65" s="103"/>
      <c r="I65" s="103"/>
    </row>
    <row r="66" spans="1:9" ht="33" customHeight="1">
      <c r="A66" s="25">
        <v>921</v>
      </c>
      <c r="B66" s="25"/>
      <c r="C66" s="25"/>
      <c r="D66" s="160" t="s">
        <v>216</v>
      </c>
      <c r="E66" s="100">
        <v>0</v>
      </c>
      <c r="F66" s="100">
        <v>0</v>
      </c>
      <c r="G66" s="3"/>
      <c r="H66" s="100">
        <v>950000</v>
      </c>
      <c r="I66" s="100">
        <v>0</v>
      </c>
    </row>
    <row r="67" spans="1:9" ht="16.5" customHeight="1">
      <c r="A67" s="25"/>
      <c r="B67" s="105">
        <v>92116</v>
      </c>
      <c r="C67" s="105"/>
      <c r="D67" s="161" t="s">
        <v>215</v>
      </c>
      <c r="E67" s="102">
        <v>0</v>
      </c>
      <c r="F67" s="102">
        <v>0</v>
      </c>
      <c r="G67" s="98"/>
      <c r="H67" s="102">
        <v>950000</v>
      </c>
      <c r="I67" s="102">
        <v>0</v>
      </c>
    </row>
    <row r="68" spans="1:9" ht="96.75" customHeight="1">
      <c r="A68" s="25"/>
      <c r="B68" s="25"/>
      <c r="C68" s="104">
        <v>6220</v>
      </c>
      <c r="D68" s="122" t="s">
        <v>232</v>
      </c>
      <c r="E68" s="103">
        <v>0</v>
      </c>
      <c r="F68" s="103">
        <v>0</v>
      </c>
      <c r="H68" s="103">
        <v>950000</v>
      </c>
      <c r="I68" s="103">
        <v>0</v>
      </c>
    </row>
    <row r="69" spans="1:9" ht="12.75">
      <c r="A69" s="188" t="s">
        <v>7</v>
      </c>
      <c r="B69" s="189"/>
      <c r="C69" s="189"/>
      <c r="D69" s="190"/>
      <c r="E69" s="106">
        <f>SUM(E13+E16+E39+E47+E34+E10+E66+E63)</f>
        <v>832906</v>
      </c>
      <c r="F69" s="106">
        <f>SUM(F13+F16+F39+F47+F34+F10+F66)</f>
        <v>4402</v>
      </c>
      <c r="H69" s="106">
        <f>SUM(H13+H16+H39+H47+H34+H10+H66)</f>
        <v>3566088</v>
      </c>
      <c r="I69" s="106">
        <f>SUM(I13+I16+I39+I47+I34+I10+I66)</f>
        <v>6199965</v>
      </c>
    </row>
    <row r="70" spans="1:7" ht="12.75">
      <c r="A70" s="98"/>
      <c r="B70" s="107"/>
      <c r="C70" s="107"/>
      <c r="D70" s="108"/>
      <c r="E70" s="109"/>
      <c r="F70" s="109"/>
      <c r="G70" s="110"/>
    </row>
    <row r="71" spans="1:9" ht="12.75">
      <c r="A71" s="195" t="s">
        <v>218</v>
      </c>
      <c r="B71" s="192"/>
      <c r="C71" s="192"/>
      <c r="D71" s="192"/>
      <c r="E71" s="192"/>
      <c r="F71" s="192"/>
      <c r="G71" s="192"/>
      <c r="H71" s="192"/>
      <c r="I71" s="192"/>
    </row>
    <row r="72" spans="1:9" ht="12.75">
      <c r="A72" s="164"/>
      <c r="B72" s="163"/>
      <c r="C72" s="163"/>
      <c r="D72" s="163"/>
      <c r="E72" s="163"/>
      <c r="F72" s="163"/>
      <c r="G72" s="163"/>
      <c r="H72" s="163"/>
      <c r="I72" s="163"/>
    </row>
    <row r="73" spans="1:9" ht="12.75">
      <c r="A73" s="164" t="s">
        <v>267</v>
      </c>
      <c r="B73" s="163"/>
      <c r="C73" s="163"/>
      <c r="D73" s="163"/>
      <c r="E73" s="163"/>
      <c r="F73" s="163"/>
      <c r="G73" s="163"/>
      <c r="H73" s="163"/>
      <c r="I73" s="163"/>
    </row>
    <row r="74" spans="1:8" ht="12.75">
      <c r="A74" s="59" t="s">
        <v>268</v>
      </c>
      <c r="B74" s="59"/>
      <c r="C74" s="59"/>
      <c r="D74" s="59"/>
      <c r="F74" s="59"/>
      <c r="H74" s="28"/>
    </row>
    <row r="75" spans="1:8" ht="12.75">
      <c r="A75" s="59" t="s">
        <v>259</v>
      </c>
      <c r="B75" s="59"/>
      <c r="C75" s="59"/>
      <c r="D75" s="59"/>
      <c r="F75" s="59"/>
      <c r="H75" s="28"/>
    </row>
    <row r="76" spans="1:8" ht="12.75">
      <c r="A76" s="59" t="s">
        <v>257</v>
      </c>
      <c r="B76" s="59"/>
      <c r="C76" s="59"/>
      <c r="D76" s="59"/>
      <c r="F76" s="59"/>
      <c r="H76" s="28"/>
    </row>
    <row r="77" spans="1:8" ht="12.75">
      <c r="A77" s="59" t="s">
        <v>258</v>
      </c>
      <c r="B77" s="59"/>
      <c r="C77" s="59"/>
      <c r="D77" s="59"/>
      <c r="F77" s="59"/>
      <c r="H77" s="28"/>
    </row>
    <row r="78" spans="1:8" ht="12.75">
      <c r="A78" s="186" t="s">
        <v>261</v>
      </c>
      <c r="B78" s="59"/>
      <c r="C78" s="59"/>
      <c r="D78" s="59"/>
      <c r="F78" s="59"/>
      <c r="G78" s="110"/>
      <c r="H78" s="28"/>
    </row>
    <row r="79" spans="1:7" ht="12.75">
      <c r="A79" s="59" t="s">
        <v>260</v>
      </c>
      <c r="B79" s="59"/>
      <c r="C79" s="59"/>
      <c r="D79" s="59"/>
      <c r="E79" s="59"/>
      <c r="F79" s="59"/>
      <c r="G79" s="28"/>
    </row>
    <row r="80" spans="1:6" ht="12.75">
      <c r="A80" s="114"/>
      <c r="B80" s="114"/>
      <c r="C80" s="114"/>
      <c r="D80" s="115"/>
      <c r="E80" s="116"/>
      <c r="F80" s="117"/>
    </row>
    <row r="81" spans="1:8" ht="12.75">
      <c r="A81" s="111"/>
      <c r="B81" s="118"/>
      <c r="C81" s="118"/>
      <c r="D81" s="119"/>
      <c r="E81" s="116"/>
      <c r="F81" s="113"/>
      <c r="G81" s="28"/>
      <c r="H81" s="28" t="s">
        <v>143</v>
      </c>
    </row>
    <row r="82" spans="1:8" ht="12.75">
      <c r="A82" s="111"/>
      <c r="B82" s="111"/>
      <c r="C82" s="111"/>
      <c r="D82" s="112"/>
      <c r="E82" s="116"/>
      <c r="F82" s="113"/>
      <c r="H82" s="28" t="s">
        <v>63</v>
      </c>
    </row>
    <row r="83" spans="1:6" ht="12.75">
      <c r="A83" s="111"/>
      <c r="B83" s="111"/>
      <c r="C83" s="111"/>
      <c r="D83" s="112"/>
      <c r="E83" s="116"/>
      <c r="F83" s="113"/>
    </row>
    <row r="84" spans="1:8" ht="12.75">
      <c r="A84" s="111"/>
      <c r="B84" s="111"/>
      <c r="C84" s="111"/>
      <c r="D84" s="112"/>
      <c r="E84" s="116"/>
      <c r="F84" s="113"/>
      <c r="H84" t="s">
        <v>144</v>
      </c>
    </row>
    <row r="85" spans="1:6" ht="12.75">
      <c r="A85" s="111"/>
      <c r="B85" s="111"/>
      <c r="C85" s="111"/>
      <c r="D85" s="112"/>
      <c r="E85" s="116"/>
      <c r="F85" s="113"/>
    </row>
    <row r="86" spans="1:6" ht="12.75">
      <c r="A86" s="111"/>
      <c r="B86" s="111"/>
      <c r="C86" s="111"/>
      <c r="D86" s="112"/>
      <c r="E86" s="120"/>
      <c r="F86" s="113"/>
    </row>
    <row r="87" spans="1:6" ht="12.75">
      <c r="A87" s="111"/>
      <c r="B87" s="118"/>
      <c r="C87" s="118"/>
      <c r="D87" s="119"/>
      <c r="E87" s="113"/>
      <c r="F87" s="113"/>
    </row>
    <row r="88" spans="1:6" ht="12.75">
      <c r="A88" s="111"/>
      <c r="B88" s="111"/>
      <c r="C88" s="111"/>
      <c r="D88" s="112"/>
      <c r="E88" s="120"/>
      <c r="F88" s="113"/>
    </row>
    <row r="89" spans="1:6" ht="12.75">
      <c r="A89" s="111"/>
      <c r="B89" s="111"/>
      <c r="C89" s="111"/>
      <c r="D89" s="112"/>
      <c r="E89" s="120"/>
      <c r="F89" s="113"/>
    </row>
    <row r="90" spans="1:6" ht="12.75">
      <c r="A90" s="111"/>
      <c r="B90" s="111"/>
      <c r="C90" s="111"/>
      <c r="D90" s="112"/>
      <c r="E90" s="120"/>
      <c r="F90" s="113"/>
    </row>
    <row r="91" spans="1:6" ht="12.75">
      <c r="A91" s="111"/>
      <c r="B91" s="111"/>
      <c r="C91" s="111"/>
      <c r="D91" s="112"/>
      <c r="E91" s="120"/>
      <c r="F91" s="121"/>
    </row>
    <row r="92" spans="1:6" ht="12.75">
      <c r="A92" s="111"/>
      <c r="B92" s="111"/>
      <c r="C92" s="111"/>
      <c r="D92" s="112"/>
      <c r="E92" s="120"/>
      <c r="F92" s="121"/>
    </row>
    <row r="93" spans="1:6" ht="12.75">
      <c r="A93" s="59"/>
      <c r="B93" s="59"/>
      <c r="C93" s="59"/>
      <c r="D93" s="59"/>
      <c r="E93" s="59"/>
      <c r="F93" s="59"/>
    </row>
  </sheetData>
  <sheetProtection/>
  <mergeCells count="17">
    <mergeCell ref="H1:I1"/>
    <mergeCell ref="H2:I2"/>
    <mergeCell ref="E1:F1"/>
    <mergeCell ref="E2:F2"/>
    <mergeCell ref="A71:I71"/>
    <mergeCell ref="C8:C9"/>
    <mergeCell ref="D8:D9"/>
    <mergeCell ref="E8:F8"/>
    <mergeCell ref="A8:A9"/>
    <mergeCell ref="B8:B9"/>
    <mergeCell ref="H3:I3"/>
    <mergeCell ref="H4:I4"/>
    <mergeCell ref="A69:D69"/>
    <mergeCell ref="A6:I6"/>
    <mergeCell ref="H8:I8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12">
      <selection activeCell="F30" sqref="F30"/>
    </sheetView>
  </sheetViews>
  <sheetFormatPr defaultColWidth="9.00390625" defaultRowHeight="12.75"/>
  <cols>
    <col min="1" max="1" width="7.00390625" style="0" customWidth="1"/>
    <col min="2" max="2" width="6.125" style="0" customWidth="1"/>
    <col min="3" max="3" width="6.00390625" style="0" customWidth="1"/>
    <col min="4" max="4" width="49.375" style="0" customWidth="1"/>
    <col min="5" max="5" width="15.25390625" style="0" customWidth="1"/>
    <col min="6" max="6" width="13.375" style="0" customWidth="1"/>
    <col min="7" max="7" width="14.00390625" style="0" customWidth="1"/>
    <col min="8" max="8" width="16.375" style="0" customWidth="1"/>
  </cols>
  <sheetData>
    <row r="1" spans="7:8" ht="12.75">
      <c r="G1" s="187" t="s">
        <v>168</v>
      </c>
      <c r="H1" s="187"/>
    </row>
    <row r="2" spans="7:8" ht="12.75">
      <c r="G2" s="187" t="s">
        <v>269</v>
      </c>
      <c r="H2" s="187"/>
    </row>
    <row r="3" spans="7:8" ht="12.75">
      <c r="G3" s="187" t="s">
        <v>63</v>
      </c>
      <c r="H3" s="187"/>
    </row>
    <row r="4" spans="7:8" ht="12.75">
      <c r="G4" s="187" t="s">
        <v>169</v>
      </c>
      <c r="H4" s="187"/>
    </row>
    <row r="6" spans="1:8" ht="16.5">
      <c r="A6" s="204" t="s">
        <v>179</v>
      </c>
      <c r="B6" s="204"/>
      <c r="C6" s="204"/>
      <c r="D6" s="204"/>
      <c r="E6" s="204"/>
      <c r="F6" s="204"/>
      <c r="G6" s="192"/>
      <c r="H6" s="192"/>
    </row>
    <row r="8" spans="1:8" ht="12.75">
      <c r="A8" s="196" t="s">
        <v>1</v>
      </c>
      <c r="B8" s="196" t="s">
        <v>16</v>
      </c>
      <c r="C8" s="196" t="s">
        <v>148</v>
      </c>
      <c r="D8" s="196" t="s">
        <v>67</v>
      </c>
      <c r="E8" s="193" t="s">
        <v>149</v>
      </c>
      <c r="F8" s="190"/>
      <c r="G8" s="193" t="s">
        <v>150</v>
      </c>
      <c r="H8" s="190"/>
    </row>
    <row r="9" spans="1:8" ht="12.75">
      <c r="A9" s="197"/>
      <c r="B9" s="197"/>
      <c r="C9" s="197"/>
      <c r="D9" s="197"/>
      <c r="E9" s="16" t="s">
        <v>151</v>
      </c>
      <c r="F9" s="16" t="s">
        <v>152</v>
      </c>
      <c r="G9" s="16" t="s">
        <v>151</v>
      </c>
      <c r="H9" s="16" t="s">
        <v>152</v>
      </c>
    </row>
    <row r="10" spans="1:8" ht="12.75">
      <c r="A10" s="140">
        <v>600</v>
      </c>
      <c r="B10" s="140"/>
      <c r="C10" s="140"/>
      <c r="D10" s="131" t="s">
        <v>156</v>
      </c>
      <c r="E10" s="141">
        <v>0</v>
      </c>
      <c r="F10" s="141">
        <v>0</v>
      </c>
      <c r="G10" s="142">
        <v>200000</v>
      </c>
      <c r="H10" s="141">
        <v>2279974</v>
      </c>
    </row>
    <row r="11" spans="1:8" ht="12.75">
      <c r="A11" s="143"/>
      <c r="B11" s="144">
        <v>60016</v>
      </c>
      <c r="C11" s="144"/>
      <c r="D11" s="132" t="s">
        <v>6</v>
      </c>
      <c r="E11" s="145">
        <v>0</v>
      </c>
      <c r="F11" s="145">
        <v>0</v>
      </c>
      <c r="G11" s="146">
        <v>200000</v>
      </c>
      <c r="H11" s="145">
        <v>2279974</v>
      </c>
    </row>
    <row r="12" spans="1:8" ht="65.25" customHeight="1">
      <c r="A12" s="143"/>
      <c r="B12" s="144"/>
      <c r="C12" s="143">
        <v>6208</v>
      </c>
      <c r="D12" s="133" t="s">
        <v>183</v>
      </c>
      <c r="E12" s="147">
        <v>0</v>
      </c>
      <c r="F12" s="147">
        <v>0</v>
      </c>
      <c r="G12" s="148">
        <v>0</v>
      </c>
      <c r="H12" s="147">
        <v>1019974</v>
      </c>
    </row>
    <row r="13" spans="1:8" ht="66.75" customHeight="1">
      <c r="A13" s="143"/>
      <c r="B13" s="143"/>
      <c r="C13" s="143">
        <v>6300</v>
      </c>
      <c r="D13" s="133" t="s">
        <v>222</v>
      </c>
      <c r="E13" s="147">
        <v>0</v>
      </c>
      <c r="F13" s="147">
        <v>0</v>
      </c>
      <c r="G13" s="148">
        <v>200000</v>
      </c>
      <c r="H13" s="147"/>
    </row>
    <row r="14" spans="1:8" ht="27.75" customHeight="1">
      <c r="A14" s="143"/>
      <c r="B14" s="143"/>
      <c r="C14" s="143">
        <v>6330</v>
      </c>
      <c r="D14" s="133" t="s">
        <v>180</v>
      </c>
      <c r="E14" s="147">
        <v>0</v>
      </c>
      <c r="F14" s="147">
        <v>0</v>
      </c>
      <c r="G14" s="148">
        <v>0</v>
      </c>
      <c r="H14" s="147">
        <v>1260000</v>
      </c>
    </row>
    <row r="15" spans="1:8" ht="28.5" customHeight="1">
      <c r="A15" s="143"/>
      <c r="B15" s="143"/>
      <c r="C15" s="143"/>
      <c r="D15" s="133" t="s">
        <v>181</v>
      </c>
      <c r="E15" s="147">
        <v>0</v>
      </c>
      <c r="F15" s="147">
        <v>0</v>
      </c>
      <c r="G15" s="148">
        <v>0</v>
      </c>
      <c r="H15" s="147">
        <v>345000</v>
      </c>
    </row>
    <row r="16" spans="1:8" ht="26.25" customHeight="1">
      <c r="A16" s="143"/>
      <c r="B16" s="143"/>
      <c r="C16" s="143"/>
      <c r="D16" s="133" t="s">
        <v>182</v>
      </c>
      <c r="E16" s="147">
        <v>0</v>
      </c>
      <c r="F16" s="147">
        <v>0</v>
      </c>
      <c r="G16" s="148">
        <v>0</v>
      </c>
      <c r="H16" s="147">
        <v>915000</v>
      </c>
    </row>
    <row r="17" spans="1:8" ht="42" customHeight="1">
      <c r="A17" s="22">
        <v>756</v>
      </c>
      <c r="B17" s="22"/>
      <c r="C17" s="22"/>
      <c r="D17" s="134" t="s">
        <v>159</v>
      </c>
      <c r="E17" s="149">
        <v>0</v>
      </c>
      <c r="F17" s="149">
        <v>65</v>
      </c>
      <c r="G17" s="148">
        <v>0</v>
      </c>
      <c r="H17" s="148">
        <v>0</v>
      </c>
    </row>
    <row r="18" spans="1:8" ht="30" customHeight="1">
      <c r="A18" s="22"/>
      <c r="B18" s="150">
        <v>75621</v>
      </c>
      <c r="C18" s="150"/>
      <c r="D18" s="135" t="s">
        <v>184</v>
      </c>
      <c r="E18" s="151">
        <v>0</v>
      </c>
      <c r="F18" s="151">
        <v>65</v>
      </c>
      <c r="G18" s="146">
        <v>0</v>
      </c>
      <c r="H18" s="146">
        <v>0</v>
      </c>
    </row>
    <row r="19" spans="1:8" ht="28.5" customHeight="1">
      <c r="A19" s="22"/>
      <c r="B19" s="22"/>
      <c r="C19" s="31" t="s">
        <v>185</v>
      </c>
      <c r="D19" s="136" t="s">
        <v>186</v>
      </c>
      <c r="E19" s="152">
        <v>0</v>
      </c>
      <c r="F19" s="152">
        <v>65</v>
      </c>
      <c r="G19" s="148">
        <v>0</v>
      </c>
      <c r="H19" s="148">
        <v>0</v>
      </c>
    </row>
    <row r="20" spans="1:8" ht="17.25" customHeight="1">
      <c r="A20" s="22">
        <v>758</v>
      </c>
      <c r="B20" s="22"/>
      <c r="C20" s="153"/>
      <c r="D20" s="137" t="s">
        <v>160</v>
      </c>
      <c r="E20" s="142"/>
      <c r="F20" s="149">
        <v>218344</v>
      </c>
      <c r="G20" s="142">
        <v>0</v>
      </c>
      <c r="H20" s="142">
        <v>0</v>
      </c>
    </row>
    <row r="21" spans="1:8" ht="26.25" customHeight="1">
      <c r="A21" s="150"/>
      <c r="B21" s="150">
        <v>75801</v>
      </c>
      <c r="C21" s="27"/>
      <c r="D21" s="138" t="s">
        <v>188</v>
      </c>
      <c r="E21" s="146"/>
      <c r="F21" s="151">
        <v>218344</v>
      </c>
      <c r="G21" s="146">
        <v>0</v>
      </c>
      <c r="H21" s="146">
        <v>0</v>
      </c>
    </row>
    <row r="22" spans="1:8" ht="21.75" customHeight="1">
      <c r="A22" s="150"/>
      <c r="B22" s="150"/>
      <c r="C22" s="27">
        <v>2920</v>
      </c>
      <c r="D22" s="139" t="s">
        <v>189</v>
      </c>
      <c r="E22" s="148"/>
      <c r="F22" s="152">
        <v>218344</v>
      </c>
      <c r="G22" s="148">
        <v>0</v>
      </c>
      <c r="H22" s="148">
        <v>0</v>
      </c>
    </row>
    <row r="23" spans="1:8" ht="14.25" customHeight="1">
      <c r="A23" s="22">
        <v>801</v>
      </c>
      <c r="B23" s="22"/>
      <c r="C23" s="153"/>
      <c r="D23" s="137" t="s">
        <v>161</v>
      </c>
      <c r="E23" s="142">
        <v>0</v>
      </c>
      <c r="F23" s="142">
        <v>0</v>
      </c>
      <c r="G23" s="142">
        <v>100000</v>
      </c>
      <c r="H23" s="149">
        <v>425000</v>
      </c>
    </row>
    <row r="24" spans="1:8" ht="15" customHeight="1">
      <c r="A24" s="150"/>
      <c r="B24" s="150">
        <v>80104</v>
      </c>
      <c r="C24" s="154"/>
      <c r="D24" s="138" t="s">
        <v>10</v>
      </c>
      <c r="E24" s="146">
        <v>0</v>
      </c>
      <c r="F24" s="146">
        <v>0</v>
      </c>
      <c r="G24" s="146">
        <v>100000</v>
      </c>
      <c r="H24" s="151">
        <v>425000</v>
      </c>
    </row>
    <row r="25" spans="1:8" ht="74.25" customHeight="1">
      <c r="A25" s="150"/>
      <c r="B25" s="150"/>
      <c r="C25" s="27">
        <v>6208</v>
      </c>
      <c r="D25" s="133" t="s">
        <v>190</v>
      </c>
      <c r="E25" s="148">
        <v>0</v>
      </c>
      <c r="F25" s="148">
        <v>0</v>
      </c>
      <c r="G25" s="148">
        <v>0</v>
      </c>
      <c r="H25" s="151">
        <v>425000</v>
      </c>
    </row>
    <row r="26" spans="1:8" ht="60.75" customHeight="1">
      <c r="A26" s="150"/>
      <c r="B26" s="150"/>
      <c r="C26" s="27">
        <v>6300</v>
      </c>
      <c r="D26" s="133" t="s">
        <v>195</v>
      </c>
      <c r="E26" s="148">
        <v>0</v>
      </c>
      <c r="F26" s="148">
        <v>0</v>
      </c>
      <c r="G26" s="148">
        <v>100000</v>
      </c>
      <c r="H26" s="151">
        <v>0</v>
      </c>
    </row>
    <row r="27" spans="1:8" ht="16.5" customHeight="1">
      <c r="A27" s="22">
        <v>900</v>
      </c>
      <c r="B27" s="22"/>
      <c r="C27" s="153"/>
      <c r="D27" s="137" t="s">
        <v>167</v>
      </c>
      <c r="E27" s="142">
        <v>382533</v>
      </c>
      <c r="F27" s="142">
        <v>0</v>
      </c>
      <c r="G27" s="142">
        <v>0</v>
      </c>
      <c r="H27" s="149">
        <v>500000</v>
      </c>
    </row>
    <row r="28" spans="1:8" ht="15.75" customHeight="1">
      <c r="A28" s="150"/>
      <c r="B28" s="150">
        <v>90004</v>
      </c>
      <c r="C28" s="27"/>
      <c r="D28" s="138" t="s">
        <v>101</v>
      </c>
      <c r="E28" s="146">
        <v>0</v>
      </c>
      <c r="F28" s="146">
        <v>0</v>
      </c>
      <c r="G28" s="146">
        <v>0</v>
      </c>
      <c r="H28" s="151">
        <v>500000</v>
      </c>
    </row>
    <row r="29" spans="1:8" ht="48.75" customHeight="1">
      <c r="A29" s="150"/>
      <c r="B29" s="150"/>
      <c r="C29" s="27">
        <v>6208</v>
      </c>
      <c r="D29" s="133" t="s">
        <v>191</v>
      </c>
      <c r="E29" s="148">
        <v>0</v>
      </c>
      <c r="F29" s="148">
        <v>0</v>
      </c>
      <c r="G29" s="148">
        <v>0</v>
      </c>
      <c r="H29" s="151">
        <v>500000</v>
      </c>
    </row>
    <row r="30" spans="1:8" ht="18.75" customHeight="1">
      <c r="A30" s="150"/>
      <c r="B30" s="150">
        <v>90095</v>
      </c>
      <c r="C30" s="27"/>
      <c r="D30" s="138" t="s">
        <v>155</v>
      </c>
      <c r="E30" s="146">
        <v>382533</v>
      </c>
      <c r="F30" s="146">
        <v>0</v>
      </c>
      <c r="G30" s="146">
        <v>0</v>
      </c>
      <c r="H30" s="146">
        <v>0</v>
      </c>
    </row>
    <row r="31" spans="1:8" ht="30" customHeight="1">
      <c r="A31" s="150"/>
      <c r="B31" s="150"/>
      <c r="C31" s="27" t="s">
        <v>196</v>
      </c>
      <c r="D31" s="139" t="s">
        <v>220</v>
      </c>
      <c r="E31" s="148">
        <v>382533</v>
      </c>
      <c r="F31" s="148">
        <v>0</v>
      </c>
      <c r="G31" s="148">
        <v>0</v>
      </c>
      <c r="H31" s="148">
        <v>0</v>
      </c>
    </row>
    <row r="32" spans="1:8" ht="12.75">
      <c r="A32" s="201" t="s">
        <v>14</v>
      </c>
      <c r="B32" s="202"/>
      <c r="C32" s="202"/>
      <c r="D32" s="203"/>
      <c r="E32" s="142">
        <f>SUM(E10+E17+E20+E23+E27)</f>
        <v>382533</v>
      </c>
      <c r="F32" s="142">
        <f>SUM(F10+F17+F20+F23+F27)</f>
        <v>218409</v>
      </c>
      <c r="G32" s="142">
        <f>SUM(G10+G17+G20+G23+G27)</f>
        <v>300000</v>
      </c>
      <c r="H32" s="142">
        <f>SUM(H10+H17+H20+H23+H27)</f>
        <v>3204974</v>
      </c>
    </row>
    <row r="33" spans="1:6" ht="12.75">
      <c r="A33" s="114"/>
      <c r="B33" s="114"/>
      <c r="C33" s="114"/>
      <c r="D33" s="114"/>
      <c r="E33" s="123"/>
      <c r="F33" s="123"/>
    </row>
    <row r="34" spans="1:8" ht="12.75">
      <c r="A34" s="198" t="s">
        <v>253</v>
      </c>
      <c r="B34" s="200"/>
      <c r="C34" s="200"/>
      <c r="D34" s="200"/>
      <c r="E34" s="192"/>
      <c r="F34" s="192"/>
      <c r="G34" s="192"/>
      <c r="H34" s="192"/>
    </row>
    <row r="35" spans="1:8" ht="4.5" customHeight="1">
      <c r="A35" s="114"/>
      <c r="B35" s="114"/>
      <c r="C35" s="114"/>
      <c r="D35" s="114"/>
      <c r="E35" s="123"/>
      <c r="F35" s="123"/>
      <c r="G35" s="187"/>
      <c r="H35" s="187"/>
    </row>
    <row r="36" spans="1:8" ht="12.75">
      <c r="A36" s="198" t="s">
        <v>254</v>
      </c>
      <c r="B36" s="199"/>
      <c r="C36" s="199"/>
      <c r="D36" s="199"/>
      <c r="E36" s="199"/>
      <c r="F36" s="199"/>
      <c r="G36" s="199"/>
      <c r="H36" s="199"/>
    </row>
    <row r="37" spans="5:8" ht="12.75">
      <c r="E37" s="187"/>
      <c r="F37" s="187"/>
      <c r="G37" s="187" t="s">
        <v>143</v>
      </c>
      <c r="H37" s="187"/>
    </row>
    <row r="38" spans="7:8" ht="12.75">
      <c r="G38" s="187" t="s">
        <v>63</v>
      </c>
      <c r="H38" s="187"/>
    </row>
    <row r="40" spans="7:8" ht="12.75">
      <c r="G40" s="187" t="s">
        <v>144</v>
      </c>
      <c r="H40" s="187"/>
    </row>
    <row r="44" spans="4:7" ht="12.75">
      <c r="D44" s="187"/>
      <c r="E44" s="187"/>
      <c r="F44" s="187"/>
      <c r="G44" s="187"/>
    </row>
    <row r="45" spans="4:7" ht="12.75">
      <c r="D45" s="187"/>
      <c r="E45" s="187"/>
      <c r="F45" s="187"/>
      <c r="G45" s="187"/>
    </row>
    <row r="46" spans="4:5" ht="12.75">
      <c r="D46" s="187"/>
      <c r="E46" s="187"/>
    </row>
    <row r="47" spans="4:7" ht="12.75">
      <c r="D47" s="187"/>
      <c r="E47" s="187"/>
      <c r="F47" s="187"/>
      <c r="G47" s="187"/>
    </row>
  </sheetData>
  <sheetProtection/>
  <mergeCells count="26">
    <mergeCell ref="F44:G44"/>
    <mergeCell ref="A6:H6"/>
    <mergeCell ref="G1:H1"/>
    <mergeCell ref="G2:H2"/>
    <mergeCell ref="G3:H3"/>
    <mergeCell ref="G4:H4"/>
    <mergeCell ref="A8:A9"/>
    <mergeCell ref="B8:B9"/>
    <mergeCell ref="C8:C9"/>
    <mergeCell ref="D8:D9"/>
    <mergeCell ref="F45:G45"/>
    <mergeCell ref="F47:G47"/>
    <mergeCell ref="D44:E44"/>
    <mergeCell ref="D45:E45"/>
    <mergeCell ref="D46:E46"/>
    <mergeCell ref="D47:E47"/>
    <mergeCell ref="G38:H38"/>
    <mergeCell ref="G40:H40"/>
    <mergeCell ref="A36:H36"/>
    <mergeCell ref="E37:F37"/>
    <mergeCell ref="E8:F8"/>
    <mergeCell ref="A34:H34"/>
    <mergeCell ref="G8:H8"/>
    <mergeCell ref="G37:H37"/>
    <mergeCell ref="G35:H35"/>
    <mergeCell ref="A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00">
      <selection activeCell="E23" sqref="E23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6.00390625" style="0" customWidth="1"/>
    <col min="4" max="4" width="4.875" style="0" customWidth="1"/>
    <col min="5" max="5" width="17.75390625" style="0" customWidth="1"/>
    <col min="6" max="6" width="11.25390625" style="0" customWidth="1"/>
    <col min="7" max="7" width="10.625" style="0" customWidth="1"/>
    <col min="8" max="8" width="10.875" style="0" customWidth="1"/>
    <col min="9" max="9" width="2.75390625" style="0" customWidth="1"/>
    <col min="11" max="11" width="11.375" style="0" customWidth="1"/>
    <col min="12" max="12" width="11.125" style="0" customWidth="1"/>
    <col min="13" max="13" width="12.25390625" style="0" customWidth="1"/>
    <col min="14" max="14" width="10.75390625" style="0" customWidth="1"/>
    <col min="15" max="15" width="5.625" style="0" customWidth="1"/>
  </cols>
  <sheetData>
    <row r="1" spans="12:15" ht="12.75">
      <c r="L1" s="187" t="s">
        <v>192</v>
      </c>
      <c r="M1" s="187"/>
      <c r="N1" s="187"/>
      <c r="O1" s="187"/>
    </row>
    <row r="2" spans="12:15" ht="12.75">
      <c r="L2" s="187" t="s">
        <v>269</v>
      </c>
      <c r="M2" s="187"/>
      <c r="N2" s="187"/>
      <c r="O2" s="187"/>
    </row>
    <row r="3" spans="12:15" ht="12.75">
      <c r="L3" s="187" t="s">
        <v>63</v>
      </c>
      <c r="M3" s="187"/>
      <c r="N3" s="187"/>
      <c r="O3" s="187"/>
    </row>
    <row r="4" spans="12:15" ht="12.75">
      <c r="L4" s="187" t="s">
        <v>169</v>
      </c>
      <c r="M4" s="187"/>
      <c r="N4" s="187"/>
      <c r="O4" s="187"/>
    </row>
    <row r="5" spans="1:15" ht="18">
      <c r="A5" s="213" t="s">
        <v>140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8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 t="s">
        <v>0</v>
      </c>
    </row>
    <row r="7" spans="1:15" ht="12.75">
      <c r="A7" s="214" t="s">
        <v>15</v>
      </c>
      <c r="B7" s="216" t="s">
        <v>1</v>
      </c>
      <c r="C7" s="216" t="s">
        <v>16</v>
      </c>
      <c r="D7" s="216" t="s">
        <v>17</v>
      </c>
      <c r="E7" s="218" t="s">
        <v>36</v>
      </c>
      <c r="F7" s="218" t="s">
        <v>19</v>
      </c>
      <c r="G7" s="210" t="s">
        <v>20</v>
      </c>
      <c r="H7" s="211"/>
      <c r="I7" s="211"/>
      <c r="J7" s="211"/>
      <c r="K7" s="211"/>
      <c r="L7" s="211"/>
      <c r="M7" s="211"/>
      <c r="N7" s="212"/>
      <c r="O7" s="205" t="s">
        <v>21</v>
      </c>
    </row>
    <row r="8" spans="1:15" ht="12.75">
      <c r="A8" s="215"/>
      <c r="B8" s="217"/>
      <c r="C8" s="217"/>
      <c r="D8" s="217"/>
      <c r="E8" s="207"/>
      <c r="F8" s="207"/>
      <c r="G8" s="207" t="s">
        <v>97</v>
      </c>
      <c r="H8" s="207" t="s">
        <v>22</v>
      </c>
      <c r="I8" s="207"/>
      <c r="J8" s="207"/>
      <c r="K8" s="207"/>
      <c r="L8" s="207" t="s">
        <v>38</v>
      </c>
      <c r="M8" s="207" t="s">
        <v>90</v>
      </c>
      <c r="N8" s="219" t="s">
        <v>141</v>
      </c>
      <c r="O8" s="206"/>
    </row>
    <row r="9" spans="1:15" ht="12.75">
      <c r="A9" s="215"/>
      <c r="B9" s="217"/>
      <c r="C9" s="217"/>
      <c r="D9" s="217"/>
      <c r="E9" s="207"/>
      <c r="F9" s="207"/>
      <c r="G9" s="207"/>
      <c r="H9" s="207" t="s">
        <v>23</v>
      </c>
      <c r="I9" s="207" t="s">
        <v>24</v>
      </c>
      <c r="J9" s="207" t="s">
        <v>39</v>
      </c>
      <c r="K9" s="207" t="s">
        <v>26</v>
      </c>
      <c r="L9" s="207"/>
      <c r="M9" s="207"/>
      <c r="N9" s="220"/>
      <c r="O9" s="206"/>
    </row>
    <row r="10" spans="1:15" ht="12.75">
      <c r="A10" s="215"/>
      <c r="B10" s="217"/>
      <c r="C10" s="217"/>
      <c r="D10" s="217"/>
      <c r="E10" s="207"/>
      <c r="F10" s="207"/>
      <c r="G10" s="207"/>
      <c r="H10" s="207"/>
      <c r="I10" s="207"/>
      <c r="J10" s="207"/>
      <c r="K10" s="207"/>
      <c r="L10" s="207"/>
      <c r="M10" s="207"/>
      <c r="N10" s="220"/>
      <c r="O10" s="206"/>
    </row>
    <row r="11" spans="1:15" ht="158.25" customHeight="1">
      <c r="A11" s="215"/>
      <c r="B11" s="217"/>
      <c r="C11" s="217"/>
      <c r="D11" s="217"/>
      <c r="E11" s="207"/>
      <c r="F11" s="207"/>
      <c r="G11" s="207"/>
      <c r="H11" s="207"/>
      <c r="I11" s="207"/>
      <c r="J11" s="207"/>
      <c r="K11" s="207"/>
      <c r="L11" s="207"/>
      <c r="M11" s="207"/>
      <c r="N11" s="221"/>
      <c r="O11" s="206"/>
    </row>
    <row r="12" spans="1:15" ht="12.75">
      <c r="A12" s="4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64">
        <v>14</v>
      </c>
      <c r="O12" s="41">
        <v>15</v>
      </c>
    </row>
    <row r="13" spans="1:15" ht="95.25" customHeight="1">
      <c r="A13" s="125" t="s">
        <v>27</v>
      </c>
      <c r="B13" s="66">
        <v>600</v>
      </c>
      <c r="C13" s="66">
        <v>60016</v>
      </c>
      <c r="D13" s="67">
        <v>6050</v>
      </c>
      <c r="E13" s="72" t="s">
        <v>104</v>
      </c>
      <c r="F13" s="167">
        <v>1830000</v>
      </c>
      <c r="G13" s="70">
        <v>915000</v>
      </c>
      <c r="H13" s="168">
        <v>715000</v>
      </c>
      <c r="I13" s="169"/>
      <c r="J13" s="170" t="s">
        <v>227</v>
      </c>
      <c r="K13" s="169"/>
      <c r="L13" s="171">
        <v>915000</v>
      </c>
      <c r="M13" s="171"/>
      <c r="N13" s="171"/>
      <c r="O13" s="71" t="s">
        <v>40</v>
      </c>
    </row>
    <row r="14" spans="1:15" ht="96" customHeight="1">
      <c r="A14" s="125" t="s">
        <v>28</v>
      </c>
      <c r="B14" s="66">
        <v>600</v>
      </c>
      <c r="C14" s="66">
        <v>60016</v>
      </c>
      <c r="D14" s="67">
        <v>6050</v>
      </c>
      <c r="E14" s="172" t="s">
        <v>225</v>
      </c>
      <c r="F14" s="69">
        <v>54880</v>
      </c>
      <c r="G14" s="69">
        <v>4880</v>
      </c>
      <c r="H14" s="69">
        <v>4880</v>
      </c>
      <c r="I14" s="67"/>
      <c r="J14" s="68"/>
      <c r="K14" s="70"/>
      <c r="L14" s="69">
        <v>50000</v>
      </c>
      <c r="M14" s="69"/>
      <c r="N14" s="69"/>
      <c r="O14" s="71" t="s">
        <v>40</v>
      </c>
    </row>
    <row r="15" spans="1:15" ht="176.25" customHeight="1">
      <c r="A15" s="165" t="s">
        <v>29</v>
      </c>
      <c r="B15" s="66"/>
      <c r="C15" s="66"/>
      <c r="D15" s="67"/>
      <c r="E15" s="166" t="s">
        <v>224</v>
      </c>
      <c r="F15" s="69">
        <v>7409780</v>
      </c>
      <c r="G15" s="69">
        <v>2060248</v>
      </c>
      <c r="H15" s="69">
        <v>522748</v>
      </c>
      <c r="I15" s="67"/>
      <c r="J15" s="68"/>
      <c r="K15" s="70">
        <v>1537500</v>
      </c>
      <c r="L15" s="69">
        <v>2930144</v>
      </c>
      <c r="M15" s="69">
        <v>2419388</v>
      </c>
      <c r="N15" s="69">
        <v>0</v>
      </c>
      <c r="O15" s="71" t="s">
        <v>40</v>
      </c>
    </row>
    <row r="16" spans="1:15" ht="33.75" customHeight="1">
      <c r="A16" s="162"/>
      <c r="B16" s="66"/>
      <c r="C16" s="66"/>
      <c r="D16" s="67"/>
      <c r="E16" s="166" t="s">
        <v>229</v>
      </c>
      <c r="F16" s="69">
        <v>460983</v>
      </c>
      <c r="G16" s="69"/>
      <c r="H16" s="69"/>
      <c r="I16" s="67"/>
      <c r="J16" s="68"/>
      <c r="K16" s="70"/>
      <c r="L16" s="69">
        <v>349243</v>
      </c>
      <c r="M16" s="69">
        <v>111740</v>
      </c>
      <c r="N16" s="69"/>
      <c r="O16" s="71"/>
    </row>
    <row r="17" spans="1:15" ht="27" customHeight="1">
      <c r="A17" s="125"/>
      <c r="B17" s="66"/>
      <c r="C17" s="66"/>
      <c r="D17" s="67"/>
      <c r="E17" s="166" t="s">
        <v>230</v>
      </c>
      <c r="F17" s="69">
        <v>3699190</v>
      </c>
      <c r="G17" s="69"/>
      <c r="H17" s="69"/>
      <c r="I17" s="67"/>
      <c r="J17" s="68"/>
      <c r="K17" s="70"/>
      <c r="L17" s="69">
        <v>2580901</v>
      </c>
      <c r="M17" s="69">
        <v>1118289</v>
      </c>
      <c r="N17" s="69"/>
      <c r="O17" s="71"/>
    </row>
    <row r="18" spans="1:15" ht="269.25" customHeight="1">
      <c r="A18" s="165"/>
      <c r="B18" s="124"/>
      <c r="C18" s="124"/>
      <c r="D18" s="124">
        <v>6058</v>
      </c>
      <c r="E18" s="166" t="s">
        <v>201</v>
      </c>
      <c r="F18" s="69">
        <v>1537500</v>
      </c>
      <c r="G18" s="69">
        <v>1537500</v>
      </c>
      <c r="H18" s="69">
        <v>0</v>
      </c>
      <c r="I18" s="67"/>
      <c r="J18" s="68"/>
      <c r="K18" s="70">
        <v>1537500</v>
      </c>
      <c r="L18" s="69"/>
      <c r="M18" s="69">
        <v>0</v>
      </c>
      <c r="N18" s="69">
        <v>0</v>
      </c>
      <c r="O18" s="71"/>
    </row>
    <row r="19" spans="1:15" ht="305.25" customHeight="1">
      <c r="A19" s="125"/>
      <c r="B19" s="124"/>
      <c r="C19" s="124"/>
      <c r="D19" s="124">
        <v>6059</v>
      </c>
      <c r="E19" s="166" t="s">
        <v>202</v>
      </c>
      <c r="F19" s="69">
        <v>1712107</v>
      </c>
      <c r="G19" s="69">
        <v>522748</v>
      </c>
      <c r="H19" s="69">
        <v>522748</v>
      </c>
      <c r="I19" s="67"/>
      <c r="J19" s="68"/>
      <c r="K19" s="70">
        <v>0</v>
      </c>
      <c r="L19" s="69">
        <v>0</v>
      </c>
      <c r="M19" s="69">
        <v>1189359</v>
      </c>
      <c r="N19" s="69">
        <v>0</v>
      </c>
      <c r="O19" s="71"/>
    </row>
    <row r="20" spans="1:15" ht="31.5" customHeight="1">
      <c r="A20" s="125"/>
      <c r="B20" s="66">
        <v>600</v>
      </c>
      <c r="C20" s="66">
        <v>60016</v>
      </c>
      <c r="D20" s="67"/>
      <c r="E20" s="68" t="s">
        <v>6</v>
      </c>
      <c r="F20" s="69">
        <f>SUM(F13+F14+F15)</f>
        <v>9294660</v>
      </c>
      <c r="G20" s="69">
        <f>SUM(G13+G14+G15)</f>
        <v>2980128</v>
      </c>
      <c r="H20" s="69">
        <f>SUM(H13+H14+H15)</f>
        <v>1242628</v>
      </c>
      <c r="I20" s="67"/>
      <c r="J20" s="126">
        <v>200000</v>
      </c>
      <c r="K20" s="69">
        <f>SUM(K13+K14+K15)</f>
        <v>1537500</v>
      </c>
      <c r="L20" s="69">
        <f>SUM(L13+L14+L15)</f>
        <v>3895144</v>
      </c>
      <c r="M20" s="69">
        <f>SUM(M13+M14+M15)</f>
        <v>2419388</v>
      </c>
      <c r="N20" s="69">
        <f>SUM(N13+N14+N15)</f>
        <v>0</v>
      </c>
      <c r="O20" s="71" t="s">
        <v>40</v>
      </c>
    </row>
    <row r="21" spans="1:15" ht="129.75" customHeight="1">
      <c r="A21" s="125" t="s">
        <v>30</v>
      </c>
      <c r="B21" s="124">
        <v>700</v>
      </c>
      <c r="C21" s="124">
        <v>70005</v>
      </c>
      <c r="D21" s="124">
        <v>6050</v>
      </c>
      <c r="E21" s="68" t="s">
        <v>129</v>
      </c>
      <c r="F21" s="69">
        <v>1280000</v>
      </c>
      <c r="G21" s="69">
        <v>110000</v>
      </c>
      <c r="H21" s="69">
        <v>110000</v>
      </c>
      <c r="I21" s="67"/>
      <c r="J21" s="68"/>
      <c r="K21" s="70"/>
      <c r="L21" s="69">
        <v>440000</v>
      </c>
      <c r="M21" s="69">
        <v>520000</v>
      </c>
      <c r="N21" s="69">
        <v>210000</v>
      </c>
      <c r="O21" s="71" t="s">
        <v>40</v>
      </c>
    </row>
    <row r="22" spans="1:15" ht="115.5" customHeight="1">
      <c r="A22" s="65" t="s">
        <v>32</v>
      </c>
      <c r="B22" s="124">
        <v>801</v>
      </c>
      <c r="C22" s="124">
        <v>80101</v>
      </c>
      <c r="D22" s="124">
        <v>6050</v>
      </c>
      <c r="E22" s="68" t="s">
        <v>171</v>
      </c>
      <c r="F22" s="69">
        <v>3494000</v>
      </c>
      <c r="G22" s="69">
        <v>12200</v>
      </c>
      <c r="H22" s="69">
        <v>12200</v>
      </c>
      <c r="I22" s="70">
        <v>0</v>
      </c>
      <c r="J22" s="126"/>
      <c r="K22" s="70"/>
      <c r="L22" s="127">
        <v>1200000</v>
      </c>
      <c r="M22" s="127">
        <v>1000000</v>
      </c>
      <c r="N22" s="127">
        <v>1281800</v>
      </c>
      <c r="O22" s="71" t="s">
        <v>40</v>
      </c>
    </row>
    <row r="23" spans="1:15" ht="94.5" customHeight="1">
      <c r="A23" s="65" t="s">
        <v>33</v>
      </c>
      <c r="B23" s="125">
        <v>921</v>
      </c>
      <c r="C23" s="125">
        <v>92109</v>
      </c>
      <c r="D23" s="125">
        <v>6050</v>
      </c>
      <c r="E23" s="72" t="s">
        <v>122</v>
      </c>
      <c r="F23" s="69">
        <v>2683000</v>
      </c>
      <c r="G23" s="69">
        <v>130000</v>
      </c>
      <c r="H23" s="69">
        <v>130000</v>
      </c>
      <c r="I23" s="67"/>
      <c r="J23" s="68"/>
      <c r="K23" s="70"/>
      <c r="L23" s="69"/>
      <c r="M23" s="69">
        <v>1000000</v>
      </c>
      <c r="N23" s="69">
        <v>1553000</v>
      </c>
      <c r="O23" s="71" t="s">
        <v>40</v>
      </c>
    </row>
    <row r="24" spans="1:15" ht="20.25" customHeight="1" thickBot="1">
      <c r="A24" s="208" t="s">
        <v>2</v>
      </c>
      <c r="B24" s="209"/>
      <c r="C24" s="209"/>
      <c r="D24" s="209"/>
      <c r="E24" s="209"/>
      <c r="F24" s="73">
        <f>SUM(F23+F21+F22+F20)</f>
        <v>16751660</v>
      </c>
      <c r="G24" s="73">
        <f>SUM(G23+G21+G22+G20)</f>
        <v>3232328</v>
      </c>
      <c r="H24" s="73">
        <f>SUM(H23+H21+H22+H20)</f>
        <v>1494828</v>
      </c>
      <c r="I24" s="73" t="e">
        <f>SUM(#REF!+I23)</f>
        <v>#REF!</v>
      </c>
      <c r="J24" s="73">
        <v>200000</v>
      </c>
      <c r="K24" s="73">
        <f>SUM(K23+K21+K22+K20)</f>
        <v>1537500</v>
      </c>
      <c r="L24" s="73">
        <f>SUM(L23+L21+L22+L20)</f>
        <v>5535144</v>
      </c>
      <c r="M24" s="73">
        <f>SUM(M23+M21+M22+M20)</f>
        <v>4939388</v>
      </c>
      <c r="N24" s="73">
        <f>SUM(N23+N21+N22+N20)</f>
        <v>3044800</v>
      </c>
      <c r="O24" s="74" t="s">
        <v>31</v>
      </c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75"/>
      <c r="L25" s="30"/>
      <c r="M25" s="30"/>
      <c r="N25" s="30"/>
      <c r="O25" s="30"/>
    </row>
    <row r="26" spans="1:15" ht="12.75">
      <c r="A26" s="49" t="s">
        <v>123</v>
      </c>
      <c r="B26" s="50"/>
      <c r="C26" s="50"/>
      <c r="D26" s="50"/>
      <c r="E26" s="50"/>
      <c r="F26" s="50"/>
      <c r="G26" s="50"/>
      <c r="H26" s="50"/>
      <c r="I26" s="47"/>
      <c r="J26" s="47"/>
      <c r="K26" s="48"/>
      <c r="L26" s="47"/>
      <c r="M26" s="47"/>
      <c r="N26" s="47"/>
      <c r="O26" s="47"/>
    </row>
    <row r="27" spans="1:15" ht="12.75">
      <c r="A27" s="49" t="s">
        <v>124</v>
      </c>
      <c r="B27" s="50"/>
      <c r="C27" s="50"/>
      <c r="D27" s="50"/>
      <c r="E27" s="50"/>
      <c r="F27" s="50"/>
      <c r="G27" s="50"/>
      <c r="H27" s="50"/>
      <c r="I27" s="47"/>
      <c r="J27" s="47"/>
      <c r="K27" s="48"/>
      <c r="L27" s="47"/>
      <c r="M27" s="47"/>
      <c r="N27" s="47"/>
      <c r="O27" s="47"/>
    </row>
    <row r="28" spans="1:15" ht="12.75">
      <c r="A28" s="50" t="s">
        <v>228</v>
      </c>
      <c r="B28" s="50"/>
      <c r="C28" s="50"/>
      <c r="D28" s="50"/>
      <c r="E28" s="50"/>
      <c r="F28" s="50"/>
      <c r="G28" s="50"/>
      <c r="H28" s="50"/>
      <c r="I28" s="47"/>
      <c r="J28" s="47"/>
      <c r="K28" s="48"/>
      <c r="L28" s="47"/>
      <c r="M28" s="47"/>
      <c r="N28" s="47"/>
      <c r="O28" s="47"/>
    </row>
    <row r="29" spans="1:15" ht="12.75">
      <c r="A29" s="49" t="s">
        <v>125</v>
      </c>
      <c r="B29" s="50"/>
      <c r="C29" s="50"/>
      <c r="D29" s="50"/>
      <c r="E29" s="50"/>
      <c r="F29" s="50"/>
      <c r="G29" s="50"/>
      <c r="H29" s="50"/>
      <c r="I29" s="47"/>
      <c r="J29" s="47"/>
      <c r="K29" s="48"/>
      <c r="L29" s="47"/>
      <c r="M29" s="47"/>
      <c r="N29" s="47"/>
      <c r="O29" s="47"/>
    </row>
    <row r="30" spans="1:15" ht="12.75">
      <c r="A30" s="49"/>
      <c r="B30" s="50"/>
      <c r="C30" s="50"/>
      <c r="D30" s="50"/>
      <c r="E30" s="50"/>
      <c r="F30" s="50"/>
      <c r="G30" s="50"/>
      <c r="H30" s="50"/>
      <c r="I30" s="47"/>
      <c r="J30" s="47"/>
      <c r="K30" s="48"/>
      <c r="L30" s="187" t="s">
        <v>143</v>
      </c>
      <c r="M30" s="187"/>
      <c r="N30" s="47"/>
      <c r="O30" s="47"/>
    </row>
    <row r="31" spans="1:15" ht="12.75">
      <c r="A31" s="50"/>
      <c r="B31" s="50"/>
      <c r="C31" s="50"/>
      <c r="D31" s="50"/>
      <c r="E31" s="50"/>
      <c r="F31" s="50"/>
      <c r="G31" s="50"/>
      <c r="H31" s="50"/>
      <c r="I31" s="47"/>
      <c r="J31" s="47"/>
      <c r="K31" s="48"/>
      <c r="L31" s="187" t="s">
        <v>63</v>
      </c>
      <c r="M31" s="187"/>
      <c r="N31" s="47"/>
      <c r="O31" s="47"/>
    </row>
    <row r="32" spans="1:15" ht="12.75">
      <c r="A32" s="50"/>
      <c r="B32" s="50"/>
      <c r="C32" s="50"/>
      <c r="D32" s="50"/>
      <c r="E32" s="50"/>
      <c r="F32" s="50"/>
      <c r="G32" s="50"/>
      <c r="H32" s="50"/>
      <c r="I32" s="47"/>
      <c r="J32" s="47"/>
      <c r="K32" s="48"/>
      <c r="N32" s="47"/>
      <c r="O32" s="47"/>
    </row>
    <row r="33" spans="1:15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8"/>
      <c r="L33" s="187" t="s">
        <v>144</v>
      </c>
      <c r="M33" s="187"/>
      <c r="N33" s="63"/>
      <c r="O33" s="47"/>
    </row>
    <row r="34" spans="1:15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8"/>
      <c r="L34" s="222"/>
      <c r="M34" s="222"/>
      <c r="N34" s="63"/>
      <c r="O34" s="47"/>
    </row>
    <row r="35" spans="1:15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7"/>
      <c r="M35" s="47"/>
      <c r="N35" s="47"/>
      <c r="O35" s="47"/>
    </row>
    <row r="36" spans="1:15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222"/>
      <c r="M36" s="222"/>
      <c r="N36" s="63"/>
      <c r="O36" s="47"/>
    </row>
    <row r="37" spans="1:15" ht="12.75">
      <c r="A37" s="50"/>
      <c r="B37" s="50"/>
      <c r="C37" s="50"/>
      <c r="D37" s="50"/>
      <c r="E37" s="50"/>
      <c r="F37" s="50"/>
      <c r="G37" s="50"/>
      <c r="H37" s="50"/>
      <c r="I37" s="47"/>
      <c r="J37" s="47"/>
      <c r="K37" s="48"/>
      <c r="L37" s="47"/>
      <c r="M37" s="47"/>
      <c r="N37" s="47"/>
      <c r="O37" s="47"/>
    </row>
    <row r="38" spans="1:11" ht="12.75">
      <c r="A38" s="2"/>
      <c r="B38" s="2"/>
      <c r="C38" s="2"/>
      <c r="D38" s="2"/>
      <c r="E38" s="2"/>
      <c r="F38" s="2"/>
      <c r="G38" s="2"/>
      <c r="H38" s="2"/>
      <c r="K38" s="42"/>
    </row>
    <row r="39" spans="11:14" ht="12.75">
      <c r="K39" s="42"/>
      <c r="L39" s="187"/>
      <c r="M39" s="187"/>
      <c r="N39" s="28"/>
    </row>
    <row r="40" spans="11:14" ht="12.75">
      <c r="K40" s="42"/>
      <c r="L40" s="187"/>
      <c r="M40" s="187"/>
      <c r="N40" s="28"/>
    </row>
    <row r="41" ht="12.75">
      <c r="K41" s="42"/>
    </row>
    <row r="42" spans="11:14" ht="12.75">
      <c r="K42" s="42"/>
      <c r="L42" s="187"/>
      <c r="M42" s="187"/>
      <c r="N42" s="28"/>
    </row>
    <row r="43" ht="12.75">
      <c r="K43" s="42"/>
    </row>
    <row r="44" ht="12.75">
      <c r="K44" s="42"/>
    </row>
    <row r="45" ht="12.75">
      <c r="K45" s="42"/>
    </row>
    <row r="46" ht="12.75">
      <c r="K46" s="42"/>
    </row>
    <row r="47" ht="12.75">
      <c r="K47" s="42"/>
    </row>
    <row r="48" ht="12.75">
      <c r="K48" s="42"/>
    </row>
    <row r="49" ht="12.75">
      <c r="K49" s="42"/>
    </row>
    <row r="50" ht="12.75">
      <c r="K50" s="42"/>
    </row>
    <row r="51" ht="12.75">
      <c r="K51" s="42"/>
    </row>
    <row r="52" ht="12.75">
      <c r="K52" s="42"/>
    </row>
    <row r="53" ht="12.75">
      <c r="K53" s="42"/>
    </row>
  </sheetData>
  <sheetProtection/>
  <mergeCells count="35">
    <mergeCell ref="N1:O1"/>
    <mergeCell ref="L2:M2"/>
    <mergeCell ref="N2:O2"/>
    <mergeCell ref="L3:M3"/>
    <mergeCell ref="N3:O3"/>
    <mergeCell ref="L4:M4"/>
    <mergeCell ref="N4:O4"/>
    <mergeCell ref="L39:M39"/>
    <mergeCell ref="L40:M40"/>
    <mergeCell ref="L42:M42"/>
    <mergeCell ref="L34:M34"/>
    <mergeCell ref="L36:M36"/>
    <mergeCell ref="L1:M1"/>
    <mergeCell ref="C7:C11"/>
    <mergeCell ref="N8:N11"/>
    <mergeCell ref="D7:D11"/>
    <mergeCell ref="E7:E11"/>
    <mergeCell ref="K9:K11"/>
    <mergeCell ref="M8:M11"/>
    <mergeCell ref="A24:E24"/>
    <mergeCell ref="G7:N7"/>
    <mergeCell ref="A5:O5"/>
    <mergeCell ref="A7:A11"/>
    <mergeCell ref="B7:B11"/>
    <mergeCell ref="F7:F11"/>
    <mergeCell ref="H8:K8"/>
    <mergeCell ref="L8:L11"/>
    <mergeCell ref="J9:J11"/>
    <mergeCell ref="G8:G11"/>
    <mergeCell ref="L33:M33"/>
    <mergeCell ref="O7:O11"/>
    <mergeCell ref="H9:H11"/>
    <mergeCell ref="I9:I11"/>
    <mergeCell ref="L31:M31"/>
    <mergeCell ref="L30:M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6">
      <selection activeCell="E37" sqref="E37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6.125" style="0" customWidth="1"/>
    <col min="4" max="4" width="4.75390625" style="0" customWidth="1"/>
    <col min="5" max="5" width="27.625" style="0" customWidth="1"/>
    <col min="6" max="6" width="15.75390625" style="0" customWidth="1"/>
    <col min="7" max="7" width="15.25390625" style="0" customWidth="1"/>
    <col min="8" max="8" width="14.625" style="0" customWidth="1"/>
    <col min="9" max="9" width="4.375" style="0" customWidth="1"/>
    <col min="10" max="10" width="12.75390625" style="0" customWidth="1"/>
    <col min="11" max="11" width="14.75390625" style="0" customWidth="1"/>
    <col min="12" max="12" width="6.375" style="0" customWidth="1"/>
  </cols>
  <sheetData>
    <row r="1" spans="10:12" ht="12.75">
      <c r="J1" s="187" t="s">
        <v>65</v>
      </c>
      <c r="K1" s="187"/>
      <c r="L1" s="187"/>
    </row>
    <row r="2" spans="10:12" ht="12.75">
      <c r="J2" s="187" t="s">
        <v>269</v>
      </c>
      <c r="K2" s="187"/>
      <c r="L2" s="187"/>
    </row>
    <row r="3" spans="10:12" ht="12.75">
      <c r="J3" s="187" t="s">
        <v>63</v>
      </c>
      <c r="K3" s="187"/>
      <c r="L3" s="187"/>
    </row>
    <row r="4" spans="10:12" ht="12.75">
      <c r="J4" s="187" t="s">
        <v>170</v>
      </c>
      <c r="K4" s="187"/>
      <c r="L4" s="187"/>
    </row>
    <row r="5" spans="1:12" ht="18">
      <c r="A5" s="213" t="s">
        <v>98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4" t="s">
        <v>0</v>
      </c>
    </row>
    <row r="7" spans="1:12" ht="12.75">
      <c r="A7" s="223" t="s">
        <v>15</v>
      </c>
      <c r="B7" s="223" t="s">
        <v>1</v>
      </c>
      <c r="C7" s="223" t="s">
        <v>16</v>
      </c>
      <c r="D7" s="223" t="s">
        <v>17</v>
      </c>
      <c r="E7" s="225" t="s">
        <v>18</v>
      </c>
      <c r="F7" s="225" t="s">
        <v>19</v>
      </c>
      <c r="G7" s="225" t="s">
        <v>20</v>
      </c>
      <c r="H7" s="225"/>
      <c r="I7" s="225"/>
      <c r="J7" s="225"/>
      <c r="K7" s="225"/>
      <c r="L7" s="207" t="s">
        <v>21</v>
      </c>
    </row>
    <row r="8" spans="1:12" ht="12.75">
      <c r="A8" s="223"/>
      <c r="B8" s="223"/>
      <c r="C8" s="223"/>
      <c r="D8" s="223"/>
      <c r="E8" s="225"/>
      <c r="F8" s="225"/>
      <c r="G8" s="225" t="s">
        <v>99</v>
      </c>
      <c r="H8" s="225" t="s">
        <v>22</v>
      </c>
      <c r="I8" s="225"/>
      <c r="J8" s="225"/>
      <c r="K8" s="225"/>
      <c r="L8" s="207"/>
    </row>
    <row r="9" spans="1:12" ht="12.75">
      <c r="A9" s="223"/>
      <c r="B9" s="223"/>
      <c r="C9" s="223"/>
      <c r="D9" s="223"/>
      <c r="E9" s="225"/>
      <c r="F9" s="225"/>
      <c r="G9" s="225"/>
      <c r="H9" s="225" t="s">
        <v>23</v>
      </c>
      <c r="I9" s="225" t="s">
        <v>24</v>
      </c>
      <c r="J9" s="225" t="s">
        <v>25</v>
      </c>
      <c r="K9" s="225" t="s">
        <v>26</v>
      </c>
      <c r="L9" s="207"/>
    </row>
    <row r="10" spans="1:12" ht="12.75">
      <c r="A10" s="223"/>
      <c r="B10" s="223"/>
      <c r="C10" s="223"/>
      <c r="D10" s="223"/>
      <c r="E10" s="225"/>
      <c r="F10" s="225"/>
      <c r="G10" s="225"/>
      <c r="H10" s="225"/>
      <c r="I10" s="225"/>
      <c r="J10" s="225"/>
      <c r="K10" s="225"/>
      <c r="L10" s="207"/>
    </row>
    <row r="11" spans="1:12" ht="105.75" customHeight="1">
      <c r="A11" s="223"/>
      <c r="B11" s="223"/>
      <c r="C11" s="223"/>
      <c r="D11" s="223"/>
      <c r="E11" s="225"/>
      <c r="F11" s="225"/>
      <c r="G11" s="225"/>
      <c r="H11" s="225"/>
      <c r="I11" s="225"/>
      <c r="J11" s="225"/>
      <c r="K11" s="225"/>
      <c r="L11" s="207"/>
    </row>
    <row r="12" spans="1:12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ht="32.25" customHeight="1">
      <c r="A13" s="37" t="s">
        <v>27</v>
      </c>
      <c r="B13" s="37" t="s">
        <v>109</v>
      </c>
      <c r="C13" s="37" t="s">
        <v>113</v>
      </c>
      <c r="D13" s="37"/>
      <c r="E13" s="38" t="s">
        <v>5</v>
      </c>
      <c r="F13" s="39">
        <v>300000</v>
      </c>
      <c r="G13" s="39">
        <v>300000</v>
      </c>
      <c r="H13" s="39">
        <v>62500</v>
      </c>
      <c r="I13" s="39"/>
      <c r="J13" s="39">
        <v>50000</v>
      </c>
      <c r="K13" s="39">
        <v>187500</v>
      </c>
      <c r="L13" s="12" t="s">
        <v>40</v>
      </c>
    </row>
    <row r="14" spans="1:12" ht="127.5">
      <c r="A14" s="5"/>
      <c r="B14" s="5"/>
      <c r="C14" s="5"/>
      <c r="D14" s="37">
        <v>6058</v>
      </c>
      <c r="E14" s="12" t="s">
        <v>131</v>
      </c>
      <c r="F14" s="39">
        <v>187500</v>
      </c>
      <c r="G14" s="39">
        <v>187500</v>
      </c>
      <c r="H14" s="39"/>
      <c r="I14" s="39"/>
      <c r="J14" s="39"/>
      <c r="K14" s="39">
        <v>187500</v>
      </c>
      <c r="L14" s="5"/>
    </row>
    <row r="15" spans="1:12" ht="140.25">
      <c r="A15" s="5"/>
      <c r="B15" s="5"/>
      <c r="C15" s="5"/>
      <c r="D15" s="37">
        <v>6059</v>
      </c>
      <c r="E15" s="12" t="s">
        <v>132</v>
      </c>
      <c r="F15" s="39">
        <v>112500</v>
      </c>
      <c r="G15" s="39">
        <v>112500</v>
      </c>
      <c r="H15" s="39">
        <v>62500</v>
      </c>
      <c r="I15" s="39"/>
      <c r="J15" s="39" t="s">
        <v>117</v>
      </c>
      <c r="K15" s="39">
        <v>0</v>
      </c>
      <c r="L15" s="5"/>
    </row>
    <row r="16" spans="1:12" ht="25.5">
      <c r="A16" s="37" t="s">
        <v>28</v>
      </c>
      <c r="B16" s="37" t="s">
        <v>109</v>
      </c>
      <c r="C16" s="37" t="s">
        <v>110</v>
      </c>
      <c r="D16" s="37"/>
      <c r="E16" s="38" t="s">
        <v>102</v>
      </c>
      <c r="F16" s="39">
        <v>751000</v>
      </c>
      <c r="G16" s="39">
        <v>751000</v>
      </c>
      <c r="H16" s="39">
        <v>251000</v>
      </c>
      <c r="I16" s="39"/>
      <c r="J16" s="39"/>
      <c r="K16" s="39">
        <v>500000</v>
      </c>
      <c r="L16" s="12" t="s">
        <v>40</v>
      </c>
    </row>
    <row r="17" spans="1:12" ht="153">
      <c r="A17" s="37"/>
      <c r="B17" s="37"/>
      <c r="C17" s="37"/>
      <c r="D17" s="37">
        <v>6058</v>
      </c>
      <c r="E17" s="12" t="s">
        <v>111</v>
      </c>
      <c r="F17" s="39">
        <v>500000</v>
      </c>
      <c r="G17" s="39">
        <v>500000</v>
      </c>
      <c r="H17" s="39"/>
      <c r="I17" s="39"/>
      <c r="J17" s="39"/>
      <c r="K17" s="39">
        <v>500000</v>
      </c>
      <c r="L17" s="37"/>
    </row>
    <row r="18" spans="1:12" ht="165.75">
      <c r="A18" s="37"/>
      <c r="B18" s="37"/>
      <c r="C18" s="37"/>
      <c r="D18" s="37">
        <v>6059</v>
      </c>
      <c r="E18" s="12" t="s">
        <v>112</v>
      </c>
      <c r="F18" s="39">
        <v>251000</v>
      </c>
      <c r="G18" s="39">
        <v>251000</v>
      </c>
      <c r="H18" s="39">
        <v>251000</v>
      </c>
      <c r="I18" s="39"/>
      <c r="J18" s="39"/>
      <c r="K18" s="39"/>
      <c r="L18" s="37"/>
    </row>
    <row r="19" spans="1:12" ht="66.75" customHeight="1">
      <c r="A19" s="10" t="s">
        <v>29</v>
      </c>
      <c r="B19" s="11">
        <v>600</v>
      </c>
      <c r="C19" s="11">
        <v>60016</v>
      </c>
      <c r="D19" s="8">
        <v>6050</v>
      </c>
      <c r="E19" s="62" t="s">
        <v>108</v>
      </c>
      <c r="F19" s="6">
        <v>44000</v>
      </c>
      <c r="G19" s="6">
        <v>44000</v>
      </c>
      <c r="H19" s="6">
        <v>44000</v>
      </c>
      <c r="I19" s="13"/>
      <c r="J19" s="14"/>
      <c r="K19" s="45"/>
      <c r="L19" s="12" t="s">
        <v>40</v>
      </c>
    </row>
    <row r="20" spans="1:12" ht="28.5" customHeight="1">
      <c r="A20" s="10" t="s">
        <v>30</v>
      </c>
      <c r="B20" s="11">
        <v>600</v>
      </c>
      <c r="C20" s="11">
        <v>60016</v>
      </c>
      <c r="D20" s="8">
        <v>6060</v>
      </c>
      <c r="E20" s="62" t="s">
        <v>142</v>
      </c>
      <c r="F20" s="6">
        <v>20000</v>
      </c>
      <c r="G20" s="6">
        <v>20000</v>
      </c>
      <c r="H20" s="6">
        <v>20000</v>
      </c>
      <c r="I20" s="13"/>
      <c r="J20" s="14"/>
      <c r="K20" s="45"/>
      <c r="L20" s="12"/>
    </row>
    <row r="21" spans="1:12" ht="43.5" customHeight="1">
      <c r="A21" s="10" t="s">
        <v>32</v>
      </c>
      <c r="B21" s="11">
        <v>750</v>
      </c>
      <c r="C21" s="11">
        <v>75022</v>
      </c>
      <c r="D21" s="8">
        <v>6060</v>
      </c>
      <c r="E21" s="62" t="s">
        <v>134</v>
      </c>
      <c r="F21" s="6">
        <v>53500</v>
      </c>
      <c r="G21" s="6">
        <v>53500</v>
      </c>
      <c r="H21" s="6">
        <v>53500</v>
      </c>
      <c r="I21" s="13"/>
      <c r="J21" s="14"/>
      <c r="K21" s="45"/>
      <c r="L21" s="12"/>
    </row>
    <row r="22" spans="1:12" ht="43.5" customHeight="1">
      <c r="A22" s="10" t="s">
        <v>33</v>
      </c>
      <c r="B22" s="11">
        <v>750</v>
      </c>
      <c r="C22" s="11">
        <v>75023</v>
      </c>
      <c r="D22" s="8">
        <v>6060</v>
      </c>
      <c r="E22" s="62" t="s">
        <v>135</v>
      </c>
      <c r="F22" s="6">
        <v>25000</v>
      </c>
      <c r="G22" s="6">
        <v>25000</v>
      </c>
      <c r="H22" s="6">
        <v>25000</v>
      </c>
      <c r="I22" s="13"/>
      <c r="J22" s="14"/>
      <c r="K22" s="45"/>
      <c r="L22" s="12"/>
    </row>
    <row r="23" spans="1:12" ht="18.75" customHeight="1">
      <c r="A23" s="10" t="s">
        <v>34</v>
      </c>
      <c r="B23" s="11">
        <v>801</v>
      </c>
      <c r="C23" s="11">
        <v>80104</v>
      </c>
      <c r="D23" s="8"/>
      <c r="E23" s="62" t="s">
        <v>10</v>
      </c>
      <c r="F23" s="6">
        <v>500000</v>
      </c>
      <c r="G23" s="6">
        <v>500000</v>
      </c>
      <c r="H23" s="6">
        <v>400000</v>
      </c>
      <c r="I23" s="13"/>
      <c r="J23" s="43">
        <v>100000</v>
      </c>
      <c r="K23" s="45"/>
      <c r="L23" s="12"/>
    </row>
    <row r="24" spans="1:12" ht="60.75" customHeight="1">
      <c r="A24" s="10"/>
      <c r="B24" s="11"/>
      <c r="C24" s="11"/>
      <c r="D24" s="8">
        <v>6050</v>
      </c>
      <c r="E24" s="12" t="s">
        <v>223</v>
      </c>
      <c r="F24" s="6">
        <v>500000</v>
      </c>
      <c r="G24" s="6">
        <v>500000</v>
      </c>
      <c r="H24" s="6">
        <v>400000</v>
      </c>
      <c r="I24" s="13"/>
      <c r="J24" s="43" t="s">
        <v>226</v>
      </c>
      <c r="K24" s="45"/>
      <c r="L24" s="12"/>
    </row>
    <row r="25" spans="1:12" ht="72.75" customHeight="1">
      <c r="A25" s="10" t="s">
        <v>35</v>
      </c>
      <c r="B25" s="11">
        <v>900</v>
      </c>
      <c r="C25" s="11">
        <v>90004</v>
      </c>
      <c r="D25" s="8">
        <v>6050</v>
      </c>
      <c r="E25" s="159" t="s">
        <v>212</v>
      </c>
      <c r="F25" s="6">
        <v>9760</v>
      </c>
      <c r="G25" s="6">
        <v>9760</v>
      </c>
      <c r="H25" s="6">
        <v>9760</v>
      </c>
      <c r="I25" s="13"/>
      <c r="J25" s="43"/>
      <c r="K25" s="45"/>
      <c r="L25" s="12"/>
    </row>
    <row r="26" spans="1:12" ht="51">
      <c r="A26" s="10" t="s">
        <v>136</v>
      </c>
      <c r="B26" s="8">
        <v>900</v>
      </c>
      <c r="C26" s="8">
        <v>90015</v>
      </c>
      <c r="D26" s="8">
        <v>6050</v>
      </c>
      <c r="E26" s="12" t="s">
        <v>114</v>
      </c>
      <c r="F26" s="6">
        <v>20000</v>
      </c>
      <c r="G26" s="6">
        <v>20000</v>
      </c>
      <c r="H26" s="6">
        <v>20000</v>
      </c>
      <c r="I26" s="13"/>
      <c r="J26" s="43"/>
      <c r="K26" s="45"/>
      <c r="L26" s="12" t="s">
        <v>40</v>
      </c>
    </row>
    <row r="27" spans="1:12" ht="51">
      <c r="A27" s="10" t="s">
        <v>137</v>
      </c>
      <c r="B27" s="8">
        <v>926</v>
      </c>
      <c r="C27" s="8">
        <v>92601</v>
      </c>
      <c r="D27" s="8">
        <v>6050</v>
      </c>
      <c r="E27" s="12" t="s">
        <v>130</v>
      </c>
      <c r="F27" s="6">
        <v>400000</v>
      </c>
      <c r="G27" s="6">
        <v>400000</v>
      </c>
      <c r="H27" s="6">
        <v>268000</v>
      </c>
      <c r="I27" s="13"/>
      <c r="J27" s="43" t="s">
        <v>133</v>
      </c>
      <c r="K27" s="45"/>
      <c r="L27" s="12" t="s">
        <v>40</v>
      </c>
    </row>
    <row r="28" spans="1:12" ht="12.75">
      <c r="A28" s="224" t="s">
        <v>2</v>
      </c>
      <c r="B28" s="224"/>
      <c r="C28" s="224"/>
      <c r="D28" s="224"/>
      <c r="E28" s="224"/>
      <c r="F28" s="6">
        <f>SUM(F13+F16+F19+F21+F22+F23+F26+F27+F20+F25)</f>
        <v>2123260</v>
      </c>
      <c r="G28" s="6">
        <f>SUM(G13+G16+G19+G21+G22+G23+G26+G27+G20+G25)</f>
        <v>2123260</v>
      </c>
      <c r="H28" s="6">
        <f>SUM(H13+H16+H19+H21+H22+H23+H26+H27+H20+H25)</f>
        <v>1153760</v>
      </c>
      <c r="I28" s="6">
        <f>SUM(I19:I27)</f>
        <v>0</v>
      </c>
      <c r="J28" s="44">
        <v>282000</v>
      </c>
      <c r="K28" s="6">
        <f>SUM(K13+K16+K19+K21+K22+K23+K26+K27+K20+K25)</f>
        <v>687500</v>
      </c>
      <c r="L28" s="9" t="s">
        <v>31</v>
      </c>
    </row>
    <row r="30" spans="1:10" ht="12.75">
      <c r="A30" s="61" t="s">
        <v>119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 t="s">
        <v>245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61" t="s">
        <v>120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173" t="s">
        <v>231</v>
      </c>
      <c r="B33" s="173"/>
      <c r="C33" s="173"/>
      <c r="D33" s="173"/>
      <c r="E33" s="173"/>
      <c r="F33" s="2"/>
      <c r="G33" s="2"/>
      <c r="H33" s="2"/>
      <c r="I33" s="2"/>
      <c r="J33" s="2"/>
    </row>
    <row r="34" spans="1:10" ht="12.75">
      <c r="A34" s="61" t="s">
        <v>121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12.75">
      <c r="A35" s="2" t="s">
        <v>118</v>
      </c>
      <c r="J35" s="187" t="s">
        <v>143</v>
      </c>
      <c r="K35" s="187"/>
    </row>
    <row r="36" spans="10:12" ht="12.75">
      <c r="J36" s="187" t="s">
        <v>63</v>
      </c>
      <c r="K36" s="187"/>
      <c r="L36" s="28"/>
    </row>
    <row r="37" ht="9" customHeight="1">
      <c r="L37" s="28"/>
    </row>
    <row r="38" spans="10:11" ht="12.75">
      <c r="J38" s="187" t="s">
        <v>144</v>
      </c>
      <c r="K38" s="187"/>
    </row>
    <row r="39" spans="10:12" ht="12.75">
      <c r="J39" s="199"/>
      <c r="K39" s="199"/>
      <c r="L39" s="199"/>
    </row>
    <row r="42" spans="10:12" ht="12.75">
      <c r="J42" s="187"/>
      <c r="K42" s="187"/>
      <c r="L42" s="187"/>
    </row>
  </sheetData>
  <sheetProtection/>
  <mergeCells count="25">
    <mergeCell ref="J1:L1"/>
    <mergeCell ref="J2:L2"/>
    <mergeCell ref="J3:L3"/>
    <mergeCell ref="J4:L4"/>
    <mergeCell ref="A5:L5"/>
    <mergeCell ref="E7:E11"/>
    <mergeCell ref="F7:F11"/>
    <mergeCell ref="J9:J11"/>
    <mergeCell ref="K9:K11"/>
    <mergeCell ref="H9:H11"/>
    <mergeCell ref="I9:I11"/>
    <mergeCell ref="B7:B11"/>
    <mergeCell ref="G7:K7"/>
    <mergeCell ref="C7:C11"/>
    <mergeCell ref="J35:K35"/>
    <mergeCell ref="J42:L42"/>
    <mergeCell ref="A7:A11"/>
    <mergeCell ref="J36:K36"/>
    <mergeCell ref="J38:K38"/>
    <mergeCell ref="J39:L39"/>
    <mergeCell ref="D7:D11"/>
    <mergeCell ref="A28:E28"/>
    <mergeCell ref="H8:K8"/>
    <mergeCell ref="L7:L11"/>
    <mergeCell ref="G8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48">
      <selection activeCell="I57" sqref="I57"/>
    </sheetView>
  </sheetViews>
  <sheetFormatPr defaultColWidth="9.00390625" defaultRowHeight="12.75"/>
  <cols>
    <col min="1" max="1" width="3.00390625" style="0" customWidth="1"/>
    <col min="2" max="2" width="26.75390625" style="0" customWidth="1"/>
    <col min="3" max="3" width="4.625" style="0" customWidth="1"/>
    <col min="4" max="4" width="9.625" style="0" customWidth="1"/>
    <col min="5" max="5" width="9.375" style="0" customWidth="1"/>
    <col min="6" max="6" width="7.75390625" style="0" customWidth="1"/>
    <col min="7" max="7" width="7.875" style="0" customWidth="1"/>
    <col min="8" max="8" width="8.875" style="0" customWidth="1"/>
    <col min="9" max="9" width="8.00390625" style="0" customWidth="1"/>
    <col min="10" max="10" width="3.125" style="0" customWidth="1"/>
    <col min="11" max="11" width="2.25390625" style="0" customWidth="1"/>
    <col min="12" max="12" width="8.00390625" style="0" customWidth="1"/>
    <col min="13" max="13" width="9.00390625" style="0" customWidth="1"/>
    <col min="14" max="14" width="5.125" style="0" customWidth="1"/>
    <col min="15" max="15" width="8.00390625" style="0" customWidth="1"/>
    <col min="16" max="16" width="2.875" style="0" customWidth="1"/>
    <col min="17" max="17" width="7.00390625" style="0" customWidth="1"/>
  </cols>
  <sheetData>
    <row r="1" spans="13:17" s="30" customFormat="1" ht="11.25">
      <c r="M1" s="235" t="s">
        <v>66</v>
      </c>
      <c r="N1" s="235"/>
      <c r="O1" s="235"/>
      <c r="P1" s="235"/>
      <c r="Q1" s="235"/>
    </row>
    <row r="2" spans="13:17" s="30" customFormat="1" ht="11.25">
      <c r="M2" s="235" t="s">
        <v>270</v>
      </c>
      <c r="N2" s="235"/>
      <c r="O2" s="235"/>
      <c r="P2" s="235"/>
      <c r="Q2" s="235"/>
    </row>
    <row r="3" spans="13:17" s="30" customFormat="1" ht="11.25">
      <c r="M3" s="235" t="s">
        <v>63</v>
      </c>
      <c r="N3" s="235"/>
      <c r="O3" s="235"/>
      <c r="P3" s="235"/>
      <c r="Q3" s="235"/>
    </row>
    <row r="4" spans="13:17" s="30" customFormat="1" ht="11.25">
      <c r="M4" s="235" t="s">
        <v>169</v>
      </c>
      <c r="N4" s="235"/>
      <c r="O4" s="235"/>
      <c r="P4" s="235"/>
      <c r="Q4" s="235"/>
    </row>
    <row r="5" spans="1:17" ht="33.75" customHeight="1">
      <c r="A5" s="236" t="s">
        <v>88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7" s="17" customFormat="1" ht="11.25" customHeight="1">
      <c r="A6" s="233" t="s">
        <v>15</v>
      </c>
      <c r="B6" s="233" t="s">
        <v>43</v>
      </c>
      <c r="C6" s="234" t="s">
        <v>44</v>
      </c>
      <c r="D6" s="234" t="s">
        <v>45</v>
      </c>
      <c r="E6" s="234" t="s">
        <v>47</v>
      </c>
      <c r="F6" s="233" t="s">
        <v>4</v>
      </c>
      <c r="G6" s="233"/>
      <c r="H6" s="233" t="s">
        <v>20</v>
      </c>
      <c r="I6" s="233"/>
      <c r="J6" s="233"/>
      <c r="K6" s="233"/>
      <c r="L6" s="233"/>
      <c r="M6" s="233"/>
      <c r="N6" s="233"/>
      <c r="O6" s="233"/>
      <c r="P6" s="233"/>
      <c r="Q6" s="233"/>
    </row>
    <row r="7" spans="1:17" s="17" customFormat="1" ht="10.5" customHeight="1">
      <c r="A7" s="233"/>
      <c r="B7" s="233"/>
      <c r="C7" s="234"/>
      <c r="D7" s="234"/>
      <c r="E7" s="234"/>
      <c r="F7" s="234" t="s">
        <v>48</v>
      </c>
      <c r="G7" s="234" t="s">
        <v>49</v>
      </c>
      <c r="H7" s="233" t="s">
        <v>37</v>
      </c>
      <c r="I7" s="233"/>
      <c r="J7" s="233"/>
      <c r="K7" s="233"/>
      <c r="L7" s="233"/>
      <c r="M7" s="233"/>
      <c r="N7" s="233"/>
      <c r="O7" s="233"/>
      <c r="P7" s="233"/>
      <c r="Q7" s="233"/>
    </row>
    <row r="8" spans="1:17" s="17" customFormat="1" ht="9.75">
      <c r="A8" s="233"/>
      <c r="B8" s="233"/>
      <c r="C8" s="234"/>
      <c r="D8" s="234"/>
      <c r="E8" s="234"/>
      <c r="F8" s="234"/>
      <c r="G8" s="234"/>
      <c r="H8" s="234" t="s">
        <v>50</v>
      </c>
      <c r="I8" s="234" t="s">
        <v>3</v>
      </c>
      <c r="J8" s="234"/>
      <c r="K8" s="234"/>
      <c r="L8" s="234"/>
      <c r="M8" s="234"/>
      <c r="N8" s="234"/>
      <c r="O8" s="234"/>
      <c r="P8" s="234"/>
      <c r="Q8" s="234"/>
    </row>
    <row r="9" spans="1:17" s="17" customFormat="1" ht="9.75">
      <c r="A9" s="233"/>
      <c r="B9" s="233"/>
      <c r="C9" s="234"/>
      <c r="D9" s="234"/>
      <c r="E9" s="234"/>
      <c r="F9" s="234"/>
      <c r="G9" s="234"/>
      <c r="H9" s="234"/>
      <c r="I9" s="234" t="s">
        <v>51</v>
      </c>
      <c r="J9" s="234"/>
      <c r="K9" s="234"/>
      <c r="L9" s="234"/>
      <c r="M9" s="234" t="s">
        <v>52</v>
      </c>
      <c r="N9" s="234"/>
      <c r="O9" s="234"/>
      <c r="P9" s="234"/>
      <c r="Q9" s="234"/>
    </row>
    <row r="10" spans="1:17" s="17" customFormat="1" ht="9.75" customHeight="1">
      <c r="A10" s="233"/>
      <c r="B10" s="233"/>
      <c r="C10" s="234"/>
      <c r="D10" s="234"/>
      <c r="E10" s="234"/>
      <c r="F10" s="234"/>
      <c r="G10" s="234"/>
      <c r="H10" s="234"/>
      <c r="I10" s="234" t="s">
        <v>53</v>
      </c>
      <c r="J10" s="234" t="s">
        <v>54</v>
      </c>
      <c r="K10" s="234"/>
      <c r="L10" s="234"/>
      <c r="M10" s="234" t="s">
        <v>55</v>
      </c>
      <c r="N10" s="234" t="s">
        <v>54</v>
      </c>
      <c r="O10" s="234"/>
      <c r="P10" s="234"/>
      <c r="Q10" s="234"/>
    </row>
    <row r="11" spans="1:17" s="17" customFormat="1" ht="48.75" customHeight="1">
      <c r="A11" s="233"/>
      <c r="B11" s="233"/>
      <c r="C11" s="234"/>
      <c r="D11" s="234"/>
      <c r="E11" s="234"/>
      <c r="F11" s="234"/>
      <c r="G11" s="234"/>
      <c r="H11" s="234"/>
      <c r="I11" s="234"/>
      <c r="J11" s="18" t="s">
        <v>56</v>
      </c>
      <c r="K11" s="18" t="s">
        <v>57</v>
      </c>
      <c r="L11" s="18" t="s">
        <v>58</v>
      </c>
      <c r="M11" s="234"/>
      <c r="N11" s="18" t="s">
        <v>95</v>
      </c>
      <c r="O11" s="18" t="s">
        <v>89</v>
      </c>
      <c r="P11" s="18" t="s">
        <v>57</v>
      </c>
      <c r="Q11" s="18" t="s">
        <v>94</v>
      </c>
    </row>
    <row r="12" spans="1:17" s="19" customFormat="1" ht="7.5" customHeight="1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</row>
    <row r="13" spans="1:17" s="3" customFormat="1" ht="16.5" customHeight="1">
      <c r="A13" s="23">
        <v>1</v>
      </c>
      <c r="B13" s="22" t="s">
        <v>59</v>
      </c>
      <c r="C13" s="25" t="s">
        <v>31</v>
      </c>
      <c r="D13" s="25" t="s">
        <v>31</v>
      </c>
      <c r="E13" s="23">
        <f>SUM(E18+E26+E34)</f>
        <v>3111248</v>
      </c>
      <c r="F13" s="23">
        <f>SUM(F18+F26+F34)</f>
        <v>886248</v>
      </c>
      <c r="G13" s="23">
        <f>SUM(G18+G26+G34)</f>
        <v>2225000</v>
      </c>
      <c r="H13" s="23">
        <f>SUM(H18+H26+H34)</f>
        <v>3111248</v>
      </c>
      <c r="I13" s="23">
        <f>SUM(I18+I26+I34)</f>
        <v>886248</v>
      </c>
      <c r="J13" s="23">
        <v>0</v>
      </c>
      <c r="K13" s="23">
        <v>0</v>
      </c>
      <c r="L13" s="23">
        <f>SUM(L18+L26+L34)</f>
        <v>886248</v>
      </c>
      <c r="M13" s="23">
        <f>SUM(M18+M26+M34)</f>
        <v>2225000</v>
      </c>
      <c r="N13" s="23">
        <v>0</v>
      </c>
      <c r="O13" s="23">
        <v>2225000</v>
      </c>
      <c r="P13" s="23">
        <v>0</v>
      </c>
      <c r="Q13" s="23">
        <f>SUM(Q18+Q26+Q34)</f>
        <v>0</v>
      </c>
    </row>
    <row r="14" spans="1:17" ht="12.75">
      <c r="A14" s="230" t="s">
        <v>60</v>
      </c>
      <c r="B14" s="20" t="s">
        <v>62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7" ht="12.75">
      <c r="A15" s="230"/>
      <c r="B15" s="20" t="s">
        <v>11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7" ht="12.75">
      <c r="A16" s="230"/>
      <c r="B16" s="20" t="s">
        <v>8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ht="34.5" customHeight="1">
      <c r="A17" s="230"/>
      <c r="B17" s="21" t="s">
        <v>138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 ht="12.75">
      <c r="A18" s="230"/>
      <c r="B18" s="20" t="s">
        <v>61</v>
      </c>
      <c r="C18" s="27" t="s">
        <v>31</v>
      </c>
      <c r="D18" s="26" t="s">
        <v>139</v>
      </c>
      <c r="E18" s="20">
        <v>300000</v>
      </c>
      <c r="F18" s="20">
        <v>112500</v>
      </c>
      <c r="G18" s="20">
        <v>187500</v>
      </c>
      <c r="H18" s="20">
        <v>300000</v>
      </c>
      <c r="I18" s="20">
        <v>112500</v>
      </c>
      <c r="J18" s="20">
        <v>0</v>
      </c>
      <c r="K18" s="20">
        <v>0</v>
      </c>
      <c r="L18" s="20">
        <v>112500</v>
      </c>
      <c r="M18" s="20">
        <v>187500</v>
      </c>
      <c r="N18" s="20">
        <v>0</v>
      </c>
      <c r="O18" s="20">
        <v>187500</v>
      </c>
      <c r="P18" s="20">
        <v>0</v>
      </c>
      <c r="Q18" s="20">
        <v>0</v>
      </c>
    </row>
    <row r="19" spans="1:17" ht="12.75">
      <c r="A19" s="230"/>
      <c r="B19" s="20" t="s">
        <v>96</v>
      </c>
      <c r="C19" s="27" t="s">
        <v>31</v>
      </c>
      <c r="D19" s="26"/>
      <c r="E19" s="20">
        <v>300000</v>
      </c>
      <c r="F19" s="20">
        <v>112500</v>
      </c>
      <c r="G19" s="20">
        <v>187500</v>
      </c>
      <c r="H19" s="20">
        <v>300000</v>
      </c>
      <c r="I19" s="20">
        <v>112500</v>
      </c>
      <c r="J19" s="20">
        <v>0</v>
      </c>
      <c r="K19" s="20">
        <v>0</v>
      </c>
      <c r="L19" s="20">
        <v>112500</v>
      </c>
      <c r="M19" s="20">
        <v>187500</v>
      </c>
      <c r="N19" s="20">
        <v>0</v>
      </c>
      <c r="O19" s="20">
        <v>187500</v>
      </c>
      <c r="P19" s="20">
        <v>0</v>
      </c>
      <c r="Q19" s="20">
        <v>0</v>
      </c>
    </row>
    <row r="20" spans="1:17" ht="12.75">
      <c r="A20" s="230"/>
      <c r="B20" s="20"/>
      <c r="C20" s="27" t="s">
        <v>31</v>
      </c>
      <c r="D20" s="31" t="s">
        <v>86</v>
      </c>
      <c r="E20" s="20">
        <v>187500</v>
      </c>
      <c r="F20" s="20">
        <v>0</v>
      </c>
      <c r="G20" s="20">
        <v>187500</v>
      </c>
      <c r="H20" s="20">
        <v>187500</v>
      </c>
      <c r="I20" s="20">
        <v>0</v>
      </c>
      <c r="J20" s="20">
        <v>0</v>
      </c>
      <c r="K20" s="20">
        <v>0</v>
      </c>
      <c r="L20" s="20">
        <v>0</v>
      </c>
      <c r="M20" s="20">
        <v>187500</v>
      </c>
      <c r="N20" s="20">
        <v>0</v>
      </c>
      <c r="O20" s="20">
        <v>187500</v>
      </c>
      <c r="P20" s="20">
        <v>0</v>
      </c>
      <c r="Q20" s="20">
        <v>0</v>
      </c>
    </row>
    <row r="21" spans="1:17" ht="12.75">
      <c r="A21" s="230"/>
      <c r="B21" s="20"/>
      <c r="C21" s="27" t="s">
        <v>31</v>
      </c>
      <c r="D21" s="31" t="s">
        <v>87</v>
      </c>
      <c r="E21" s="20">
        <v>112500</v>
      </c>
      <c r="F21" s="20">
        <v>112500</v>
      </c>
      <c r="G21" s="20">
        <v>0</v>
      </c>
      <c r="H21" s="20">
        <v>112500</v>
      </c>
      <c r="I21" s="20">
        <v>112500</v>
      </c>
      <c r="J21" s="20">
        <v>0</v>
      </c>
      <c r="K21" s="20">
        <v>0</v>
      </c>
      <c r="L21" s="20">
        <v>112500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1:17" s="24" customFormat="1" ht="12.75">
      <c r="A22" s="231" t="s">
        <v>64</v>
      </c>
      <c r="B22" s="20" t="s">
        <v>62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ht="12" customHeight="1">
      <c r="A23" s="231"/>
      <c r="B23" s="20" t="s">
        <v>11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 ht="12.75">
      <c r="A24" s="231"/>
      <c r="B24" s="20" t="s">
        <v>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 ht="47.25" customHeight="1">
      <c r="A25" s="231"/>
      <c r="B25" s="21" t="s">
        <v>116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ht="12.75">
      <c r="A26" s="231"/>
      <c r="B26" s="20" t="s">
        <v>61</v>
      </c>
      <c r="C26" s="27" t="s">
        <v>31</v>
      </c>
      <c r="D26" s="26" t="s">
        <v>115</v>
      </c>
      <c r="E26" s="20">
        <v>751000</v>
      </c>
      <c r="F26" s="20">
        <v>251000</v>
      </c>
      <c r="G26" s="20">
        <v>500000</v>
      </c>
      <c r="H26" s="20">
        <v>751000</v>
      </c>
      <c r="I26" s="20">
        <v>251000</v>
      </c>
      <c r="J26" s="20">
        <v>0</v>
      </c>
      <c r="K26" s="20">
        <v>0</v>
      </c>
      <c r="L26" s="20">
        <v>251000</v>
      </c>
      <c r="M26" s="20">
        <v>500000</v>
      </c>
      <c r="N26" s="20">
        <v>0</v>
      </c>
      <c r="O26" s="20">
        <v>500000</v>
      </c>
      <c r="P26" s="20">
        <v>0</v>
      </c>
      <c r="Q26" s="20">
        <v>0</v>
      </c>
    </row>
    <row r="27" spans="1:17" ht="12.75">
      <c r="A27" s="231"/>
      <c r="B27" s="20" t="s">
        <v>96</v>
      </c>
      <c r="C27" s="27" t="s">
        <v>31</v>
      </c>
      <c r="D27" s="20"/>
      <c r="E27" s="20">
        <v>751000</v>
      </c>
      <c r="F27" s="20">
        <v>251000</v>
      </c>
      <c r="G27" s="20">
        <v>500000</v>
      </c>
      <c r="H27" s="20">
        <v>751000</v>
      </c>
      <c r="I27" s="20">
        <v>251000</v>
      </c>
      <c r="J27" s="20">
        <v>0</v>
      </c>
      <c r="K27" s="20">
        <v>0</v>
      </c>
      <c r="L27" s="20">
        <v>251000</v>
      </c>
      <c r="M27" s="20">
        <v>500000</v>
      </c>
      <c r="N27" s="20">
        <v>0</v>
      </c>
      <c r="O27" s="20">
        <v>500000</v>
      </c>
      <c r="P27" s="20">
        <v>0</v>
      </c>
      <c r="Q27" s="20">
        <v>0</v>
      </c>
    </row>
    <row r="28" spans="1:17" ht="12.75">
      <c r="A28" s="231"/>
      <c r="B28" s="20"/>
      <c r="C28" s="27" t="s">
        <v>31</v>
      </c>
      <c r="D28" s="20" t="s">
        <v>86</v>
      </c>
      <c r="E28" s="20">
        <v>500000</v>
      </c>
      <c r="F28" s="20">
        <v>0</v>
      </c>
      <c r="G28" s="20">
        <v>500000</v>
      </c>
      <c r="H28" s="20">
        <v>500000</v>
      </c>
      <c r="I28" s="20">
        <v>0</v>
      </c>
      <c r="J28" s="20">
        <v>0</v>
      </c>
      <c r="K28" s="20">
        <v>0</v>
      </c>
      <c r="L28" s="20">
        <v>0</v>
      </c>
      <c r="M28" s="20">
        <v>500000</v>
      </c>
      <c r="N28" s="20">
        <v>0</v>
      </c>
      <c r="O28" s="20">
        <v>500000</v>
      </c>
      <c r="P28" s="20">
        <v>0</v>
      </c>
      <c r="Q28" s="20">
        <v>0</v>
      </c>
    </row>
    <row r="29" spans="1:17" ht="12.75">
      <c r="A29" s="231"/>
      <c r="B29" s="20"/>
      <c r="C29" s="27" t="s">
        <v>31</v>
      </c>
      <c r="D29" s="20" t="s">
        <v>87</v>
      </c>
      <c r="E29" s="20">
        <v>251000</v>
      </c>
      <c r="F29" s="20">
        <v>251000</v>
      </c>
      <c r="G29" s="20">
        <v>0</v>
      </c>
      <c r="H29" s="20">
        <v>251000</v>
      </c>
      <c r="I29" s="20">
        <v>251000</v>
      </c>
      <c r="J29" s="20">
        <v>0</v>
      </c>
      <c r="K29" s="20">
        <v>0</v>
      </c>
      <c r="L29" s="20">
        <v>251000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12.75">
      <c r="A30" s="227" t="s">
        <v>83</v>
      </c>
      <c r="B30" s="20" t="s">
        <v>126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 ht="12.75">
      <c r="A31" s="230"/>
      <c r="B31" s="20" t="s">
        <v>12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ht="12.75">
      <c r="A32" s="230"/>
      <c r="B32" s="20" t="s">
        <v>13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ht="55.5" customHeight="1">
      <c r="A33" s="230"/>
      <c r="B33" s="21" t="s">
        <v>127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ht="12.75">
      <c r="A34" s="230"/>
      <c r="B34" s="20" t="s">
        <v>61</v>
      </c>
      <c r="C34" s="27" t="s">
        <v>31</v>
      </c>
      <c r="D34" s="31" t="s">
        <v>128</v>
      </c>
      <c r="E34" s="20">
        <v>2060248</v>
      </c>
      <c r="F34" s="20">
        <v>522748</v>
      </c>
      <c r="G34" s="20">
        <v>1537500</v>
      </c>
      <c r="H34" s="20">
        <v>2060248</v>
      </c>
      <c r="I34" s="20">
        <v>522748</v>
      </c>
      <c r="J34" s="20">
        <v>0</v>
      </c>
      <c r="K34" s="20">
        <v>0</v>
      </c>
      <c r="L34" s="20">
        <v>522748</v>
      </c>
      <c r="M34" s="20">
        <v>1537500</v>
      </c>
      <c r="N34" s="20">
        <v>0</v>
      </c>
      <c r="O34" s="20">
        <v>1537500</v>
      </c>
      <c r="P34" s="20">
        <v>0</v>
      </c>
      <c r="Q34" s="20">
        <v>0</v>
      </c>
    </row>
    <row r="35" spans="1:17" ht="12.75">
      <c r="A35" s="230"/>
      <c r="B35" s="20" t="s">
        <v>96</v>
      </c>
      <c r="C35" s="27" t="s">
        <v>31</v>
      </c>
      <c r="D35" s="20"/>
      <c r="E35" s="20">
        <v>2060248</v>
      </c>
      <c r="F35" s="20">
        <v>522748</v>
      </c>
      <c r="G35" s="20">
        <v>1537500</v>
      </c>
      <c r="H35" s="20">
        <v>2060248</v>
      </c>
      <c r="I35" s="20">
        <v>522748</v>
      </c>
      <c r="J35" s="20">
        <v>0</v>
      </c>
      <c r="K35" s="20">
        <v>0</v>
      </c>
      <c r="L35" s="20">
        <v>522748</v>
      </c>
      <c r="M35" s="20">
        <v>1537500</v>
      </c>
      <c r="N35" s="20">
        <v>0</v>
      </c>
      <c r="O35" s="20">
        <v>1537500</v>
      </c>
      <c r="P35" s="20">
        <v>0</v>
      </c>
      <c r="Q35" s="20">
        <v>0</v>
      </c>
    </row>
    <row r="36" spans="1:17" ht="12.75">
      <c r="A36" s="230"/>
      <c r="B36" s="20"/>
      <c r="C36" s="27" t="s">
        <v>31</v>
      </c>
      <c r="D36" s="20" t="s">
        <v>86</v>
      </c>
      <c r="E36" s="20">
        <v>1537500</v>
      </c>
      <c r="F36" s="20">
        <v>0</v>
      </c>
      <c r="G36" s="20">
        <v>1537500</v>
      </c>
      <c r="H36" s="20">
        <v>1537500</v>
      </c>
      <c r="I36" s="20">
        <v>0</v>
      </c>
      <c r="J36" s="20">
        <v>0</v>
      </c>
      <c r="K36" s="20">
        <v>0</v>
      </c>
      <c r="L36" s="20">
        <v>0</v>
      </c>
      <c r="M36" s="20">
        <v>1537500</v>
      </c>
      <c r="N36" s="20">
        <v>0</v>
      </c>
      <c r="O36" s="20">
        <v>1537500</v>
      </c>
      <c r="P36" s="20">
        <v>0</v>
      </c>
      <c r="Q36" s="20">
        <v>0</v>
      </c>
    </row>
    <row r="37" spans="1:17" ht="12.75">
      <c r="A37" s="230"/>
      <c r="B37" s="20"/>
      <c r="C37" s="27" t="s">
        <v>31</v>
      </c>
      <c r="D37" s="20" t="s">
        <v>87</v>
      </c>
      <c r="E37" s="20">
        <v>522748</v>
      </c>
      <c r="F37" s="20">
        <v>522748</v>
      </c>
      <c r="G37" s="20">
        <v>0</v>
      </c>
      <c r="H37" s="20">
        <v>522748</v>
      </c>
      <c r="I37" s="20">
        <v>522748</v>
      </c>
      <c r="J37" s="20">
        <v>0</v>
      </c>
      <c r="K37" s="20">
        <v>0</v>
      </c>
      <c r="L37" s="20">
        <v>522748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ht="12.75">
      <c r="A38" s="46">
        <v>2</v>
      </c>
      <c r="B38" s="34" t="s">
        <v>105</v>
      </c>
      <c r="C38" s="229" t="s">
        <v>31</v>
      </c>
      <c r="D38" s="229"/>
      <c r="E38" s="34">
        <f aca="true" t="shared" si="0" ref="E38:Q38">SUM(E43+E53)</f>
        <v>226716</v>
      </c>
      <c r="F38" s="34">
        <f t="shared" si="0"/>
        <v>7906</v>
      </c>
      <c r="G38" s="34">
        <f t="shared" si="0"/>
        <v>218810</v>
      </c>
      <c r="H38" s="34">
        <f t="shared" si="0"/>
        <v>226716</v>
      </c>
      <c r="I38" s="34">
        <f t="shared" si="0"/>
        <v>7906</v>
      </c>
      <c r="J38" s="34">
        <f t="shared" si="0"/>
        <v>0</v>
      </c>
      <c r="K38" s="34">
        <f t="shared" si="0"/>
        <v>0</v>
      </c>
      <c r="L38" s="34">
        <f t="shared" si="0"/>
        <v>7906</v>
      </c>
      <c r="M38" s="34">
        <f t="shared" si="0"/>
        <v>218810</v>
      </c>
      <c r="N38" s="34">
        <f t="shared" si="0"/>
        <v>0</v>
      </c>
      <c r="O38" s="34">
        <f>SUM(O43+O53)</f>
        <v>0</v>
      </c>
      <c r="P38" s="34">
        <f t="shared" si="0"/>
        <v>0</v>
      </c>
      <c r="Q38" s="34">
        <f t="shared" si="0"/>
        <v>218810</v>
      </c>
    </row>
    <row r="39" spans="1:17" ht="35.25" customHeight="1">
      <c r="A39" s="227" t="s">
        <v>84</v>
      </c>
      <c r="B39" s="60" t="s">
        <v>81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</row>
    <row r="40" spans="1:17" ht="12.75">
      <c r="A40" s="227"/>
      <c r="B40" s="20" t="s">
        <v>46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</row>
    <row r="41" spans="1:17" ht="12.75">
      <c r="A41" s="227"/>
      <c r="B41" s="35" t="s">
        <v>106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</row>
    <row r="42" spans="1:17" ht="12.75">
      <c r="A42" s="227"/>
      <c r="B42" s="35" t="s">
        <v>107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</row>
    <row r="43" spans="1:17" ht="12.75">
      <c r="A43" s="227"/>
      <c r="B43" s="35" t="s">
        <v>61</v>
      </c>
      <c r="C43" s="27" t="s">
        <v>31</v>
      </c>
      <c r="D43" s="35" t="s">
        <v>100</v>
      </c>
      <c r="E43" s="35">
        <v>28121</v>
      </c>
      <c r="F43" s="35">
        <v>7906</v>
      </c>
      <c r="G43" s="35">
        <v>20215</v>
      </c>
      <c r="H43" s="35">
        <v>28121</v>
      </c>
      <c r="I43" s="35">
        <v>7906</v>
      </c>
      <c r="J43" s="35">
        <v>0</v>
      </c>
      <c r="K43" s="35">
        <v>0</v>
      </c>
      <c r="L43" s="35">
        <v>7906</v>
      </c>
      <c r="M43" s="35">
        <v>20215</v>
      </c>
      <c r="N43" s="35">
        <v>0</v>
      </c>
      <c r="O43" s="35">
        <v>0</v>
      </c>
      <c r="P43" s="35">
        <v>0</v>
      </c>
      <c r="Q43" s="35">
        <v>20215</v>
      </c>
    </row>
    <row r="44" spans="1:17" ht="12.75">
      <c r="A44" s="227"/>
      <c r="B44" s="35" t="s">
        <v>96</v>
      </c>
      <c r="C44" s="27" t="s">
        <v>31</v>
      </c>
      <c r="D44" s="35"/>
      <c r="E44" s="35">
        <v>28121</v>
      </c>
      <c r="F44" s="35">
        <v>7906</v>
      </c>
      <c r="G44" s="35">
        <f>SUM(G45:G48)</f>
        <v>20215</v>
      </c>
      <c r="H44" s="35">
        <v>28121</v>
      </c>
      <c r="I44" s="35">
        <v>7906</v>
      </c>
      <c r="J44" s="35">
        <v>0</v>
      </c>
      <c r="K44" s="35">
        <v>0</v>
      </c>
      <c r="L44" s="35">
        <v>7906</v>
      </c>
      <c r="M44" s="35">
        <f>SUM(M45:M48)</f>
        <v>20215</v>
      </c>
      <c r="N44" s="35">
        <v>0</v>
      </c>
      <c r="O44" s="35">
        <v>0</v>
      </c>
      <c r="P44" s="35">
        <v>0</v>
      </c>
      <c r="Q44" s="35">
        <f>SUM(Q45:Q48)</f>
        <v>20215</v>
      </c>
    </row>
    <row r="45" spans="1:17" ht="12.75">
      <c r="A45" s="227"/>
      <c r="B45" s="35"/>
      <c r="C45" s="27" t="s">
        <v>31</v>
      </c>
      <c r="D45" s="31" t="s">
        <v>76</v>
      </c>
      <c r="E45" s="35">
        <v>5828</v>
      </c>
      <c r="F45" s="35">
        <v>5000</v>
      </c>
      <c r="G45" s="35">
        <v>828</v>
      </c>
      <c r="H45" s="53">
        <v>5828</v>
      </c>
      <c r="I45" s="53">
        <v>5000</v>
      </c>
      <c r="J45" s="53">
        <v>0</v>
      </c>
      <c r="K45" s="53">
        <v>0</v>
      </c>
      <c r="L45" s="53">
        <v>5000</v>
      </c>
      <c r="M45" s="35">
        <v>828</v>
      </c>
      <c r="N45" s="53">
        <v>0</v>
      </c>
      <c r="O45" s="53">
        <v>0</v>
      </c>
      <c r="P45" s="53">
        <v>0</v>
      </c>
      <c r="Q45" s="35">
        <v>828</v>
      </c>
    </row>
    <row r="46" spans="1:17" ht="12.75">
      <c r="A46" s="227"/>
      <c r="B46" s="35"/>
      <c r="C46" s="27" t="s">
        <v>31</v>
      </c>
      <c r="D46" s="31" t="s">
        <v>77</v>
      </c>
      <c r="E46" s="35">
        <v>700</v>
      </c>
      <c r="F46" s="35">
        <v>0</v>
      </c>
      <c r="G46" s="35">
        <v>700</v>
      </c>
      <c r="H46" s="53">
        <v>700</v>
      </c>
      <c r="I46" s="53">
        <v>0</v>
      </c>
      <c r="J46" s="53">
        <v>0</v>
      </c>
      <c r="K46" s="53">
        <v>0</v>
      </c>
      <c r="L46" s="53">
        <v>0</v>
      </c>
      <c r="M46" s="35">
        <v>700</v>
      </c>
      <c r="N46" s="53">
        <v>0</v>
      </c>
      <c r="O46" s="53">
        <v>0</v>
      </c>
      <c r="P46" s="53">
        <v>0</v>
      </c>
      <c r="Q46" s="35">
        <v>700</v>
      </c>
    </row>
    <row r="47" spans="1:17" ht="12.75">
      <c r="A47" s="227"/>
      <c r="B47" s="35"/>
      <c r="C47" s="27" t="s">
        <v>31</v>
      </c>
      <c r="D47" s="31" t="s">
        <v>78</v>
      </c>
      <c r="E47" s="35">
        <v>1000</v>
      </c>
      <c r="F47" s="35">
        <v>0</v>
      </c>
      <c r="G47" s="35">
        <v>1000</v>
      </c>
      <c r="H47" s="53">
        <v>1000</v>
      </c>
      <c r="I47" s="53">
        <v>0</v>
      </c>
      <c r="J47" s="53">
        <v>0</v>
      </c>
      <c r="K47" s="53">
        <v>0</v>
      </c>
      <c r="L47" s="53">
        <v>0</v>
      </c>
      <c r="M47" s="35">
        <v>1000</v>
      </c>
      <c r="N47" s="53">
        <v>0</v>
      </c>
      <c r="O47" s="53">
        <v>0</v>
      </c>
      <c r="P47" s="53">
        <v>0</v>
      </c>
      <c r="Q47" s="35">
        <v>1000</v>
      </c>
    </row>
    <row r="48" spans="1:17" ht="12.75">
      <c r="A48" s="227"/>
      <c r="B48" s="35"/>
      <c r="C48" s="27" t="s">
        <v>31</v>
      </c>
      <c r="D48" s="31" t="s">
        <v>79</v>
      </c>
      <c r="E48" s="35">
        <v>20593</v>
      </c>
      <c r="F48" s="35">
        <v>2906</v>
      </c>
      <c r="G48" s="35">
        <v>17687</v>
      </c>
      <c r="H48" s="53">
        <v>20593</v>
      </c>
      <c r="I48" s="53">
        <v>2906</v>
      </c>
      <c r="J48" s="53">
        <v>0</v>
      </c>
      <c r="K48" s="53">
        <v>0</v>
      </c>
      <c r="L48" s="53">
        <v>2906</v>
      </c>
      <c r="M48" s="35">
        <v>17687</v>
      </c>
      <c r="N48" s="53">
        <v>0</v>
      </c>
      <c r="O48" s="53">
        <v>0</v>
      </c>
      <c r="P48" s="53">
        <v>0</v>
      </c>
      <c r="Q48" s="35">
        <v>17687</v>
      </c>
    </row>
    <row r="49" spans="1:17" ht="24">
      <c r="A49" s="227" t="s">
        <v>85</v>
      </c>
      <c r="B49" s="60" t="s">
        <v>80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</row>
    <row r="50" spans="1:17" ht="12.75">
      <c r="A50" s="227"/>
      <c r="B50" s="20" t="s">
        <v>46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</row>
    <row r="51" spans="1:17" ht="12.75">
      <c r="A51" s="227"/>
      <c r="B51" s="35" t="s">
        <v>106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</row>
    <row r="52" spans="1:17" ht="12.75">
      <c r="A52" s="227"/>
      <c r="B52" s="35" t="s">
        <v>107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</row>
    <row r="53" spans="1:17" ht="12.75">
      <c r="A53" s="227"/>
      <c r="B53" s="35" t="s">
        <v>61</v>
      </c>
      <c r="C53" s="27" t="s">
        <v>31</v>
      </c>
      <c r="D53" s="35" t="s">
        <v>73</v>
      </c>
      <c r="E53" s="35">
        <v>198595</v>
      </c>
      <c r="F53" s="35">
        <v>0</v>
      </c>
      <c r="G53" s="35">
        <v>198595</v>
      </c>
      <c r="H53" s="35">
        <v>198595</v>
      </c>
      <c r="I53" s="35">
        <v>0</v>
      </c>
      <c r="J53" s="35">
        <v>0</v>
      </c>
      <c r="K53" s="35">
        <v>0</v>
      </c>
      <c r="L53" s="35">
        <v>0</v>
      </c>
      <c r="M53" s="35">
        <v>198595</v>
      </c>
      <c r="N53" s="35">
        <v>0</v>
      </c>
      <c r="O53" s="35">
        <v>0</v>
      </c>
      <c r="P53" s="35">
        <v>0</v>
      </c>
      <c r="Q53" s="35">
        <v>198595</v>
      </c>
    </row>
    <row r="54" spans="1:17" ht="12.75">
      <c r="A54" s="227"/>
      <c r="B54" s="35" t="s">
        <v>96</v>
      </c>
      <c r="C54" s="27" t="s">
        <v>31</v>
      </c>
      <c r="D54" s="53"/>
      <c r="E54" s="35">
        <v>198595</v>
      </c>
      <c r="F54" s="35">
        <v>0</v>
      </c>
      <c r="G54" s="35">
        <v>198595</v>
      </c>
      <c r="H54" s="35">
        <v>198595</v>
      </c>
      <c r="I54" s="35">
        <v>0</v>
      </c>
      <c r="J54" s="35">
        <v>0</v>
      </c>
      <c r="K54" s="35">
        <v>0</v>
      </c>
      <c r="L54" s="35">
        <v>0</v>
      </c>
      <c r="M54" s="35">
        <v>198595</v>
      </c>
      <c r="N54" s="35">
        <v>0</v>
      </c>
      <c r="O54" s="35">
        <v>0</v>
      </c>
      <c r="P54" s="35">
        <v>0</v>
      </c>
      <c r="Q54" s="35">
        <v>198595</v>
      </c>
    </row>
    <row r="55" spans="1:17" ht="12.75">
      <c r="A55" s="227"/>
      <c r="B55" s="35"/>
      <c r="C55" s="27" t="s">
        <v>31</v>
      </c>
      <c r="D55" s="31" t="s">
        <v>74</v>
      </c>
      <c r="E55" s="35">
        <v>132095</v>
      </c>
      <c r="F55" s="35">
        <v>0</v>
      </c>
      <c r="G55" s="35">
        <v>132095</v>
      </c>
      <c r="H55" s="35">
        <v>132095</v>
      </c>
      <c r="I55" s="35">
        <v>0</v>
      </c>
      <c r="J55" s="35">
        <v>0</v>
      </c>
      <c r="K55" s="35">
        <v>0</v>
      </c>
      <c r="L55" s="35">
        <v>0</v>
      </c>
      <c r="M55" s="35">
        <v>132095</v>
      </c>
      <c r="N55" s="35">
        <v>0</v>
      </c>
      <c r="O55" s="35">
        <v>0</v>
      </c>
      <c r="P55" s="35">
        <v>0</v>
      </c>
      <c r="Q55" s="35">
        <v>132095</v>
      </c>
    </row>
    <row r="56" spans="1:17" ht="12.75">
      <c r="A56" s="227"/>
      <c r="B56" s="35"/>
      <c r="C56" s="27" t="s">
        <v>31</v>
      </c>
      <c r="D56" s="31" t="s">
        <v>75</v>
      </c>
      <c r="E56" s="35">
        <v>66500</v>
      </c>
      <c r="F56" s="35">
        <v>0</v>
      </c>
      <c r="G56" s="35">
        <v>66500</v>
      </c>
      <c r="H56" s="35">
        <v>66500</v>
      </c>
      <c r="I56" s="35">
        <v>0</v>
      </c>
      <c r="J56" s="35">
        <v>0</v>
      </c>
      <c r="K56" s="35">
        <v>0</v>
      </c>
      <c r="L56" s="35">
        <v>0</v>
      </c>
      <c r="M56" s="35">
        <v>66500</v>
      </c>
      <c r="N56" s="35">
        <v>0</v>
      </c>
      <c r="O56" s="35">
        <v>0</v>
      </c>
      <c r="P56" s="35">
        <v>0</v>
      </c>
      <c r="Q56" s="35">
        <v>66500</v>
      </c>
    </row>
    <row r="57" spans="1:17" ht="12.75">
      <c r="A57" s="229" t="s">
        <v>91</v>
      </c>
      <c r="B57" s="229"/>
      <c r="C57" s="229" t="s">
        <v>31</v>
      </c>
      <c r="D57" s="229"/>
      <c r="E57" s="34">
        <f aca="true" t="shared" si="1" ref="E57:Q57">SUM(E13+E38)</f>
        <v>3337964</v>
      </c>
      <c r="F57" s="34">
        <f t="shared" si="1"/>
        <v>894154</v>
      </c>
      <c r="G57" s="34">
        <f t="shared" si="1"/>
        <v>2443810</v>
      </c>
      <c r="H57" s="34">
        <f t="shared" si="1"/>
        <v>3337964</v>
      </c>
      <c r="I57" s="34">
        <f t="shared" si="1"/>
        <v>894154</v>
      </c>
      <c r="J57" s="34">
        <f t="shared" si="1"/>
        <v>0</v>
      </c>
      <c r="K57" s="34">
        <f t="shared" si="1"/>
        <v>0</v>
      </c>
      <c r="L57" s="34">
        <f t="shared" si="1"/>
        <v>894154</v>
      </c>
      <c r="M57" s="34">
        <f t="shared" si="1"/>
        <v>2443810</v>
      </c>
      <c r="N57" s="34">
        <f t="shared" si="1"/>
        <v>0</v>
      </c>
      <c r="O57" s="34">
        <f t="shared" si="1"/>
        <v>2225000</v>
      </c>
      <c r="P57" s="34">
        <f t="shared" si="1"/>
        <v>0</v>
      </c>
      <c r="Q57" s="34">
        <f t="shared" si="1"/>
        <v>218810</v>
      </c>
    </row>
    <row r="58" spans="1:17" ht="12.75">
      <c r="A58" s="51"/>
      <c r="B58" s="52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1:17" ht="12.75">
      <c r="A59" s="54" t="s">
        <v>92</v>
      </c>
      <c r="B59" s="54"/>
      <c r="C59" s="54"/>
      <c r="D59" s="54"/>
      <c r="E59" s="54"/>
      <c r="F59" s="54"/>
      <c r="G59" s="54"/>
      <c r="H59" s="54"/>
      <c r="I59" s="54"/>
      <c r="J59" s="54"/>
      <c r="K59" s="32"/>
      <c r="L59" s="32"/>
      <c r="M59" s="187"/>
      <c r="N59" s="187"/>
      <c r="O59" s="187"/>
      <c r="Q59" s="32"/>
    </row>
    <row r="60" spans="1:17" ht="12.75">
      <c r="A60" s="33" t="s">
        <v>93</v>
      </c>
      <c r="B60" s="33"/>
      <c r="C60" s="33"/>
      <c r="D60" s="33"/>
      <c r="E60" s="33"/>
      <c r="F60" s="33"/>
      <c r="G60" s="33"/>
      <c r="H60" s="33"/>
      <c r="I60" s="33"/>
      <c r="J60" s="33"/>
      <c r="K60" s="32"/>
      <c r="L60" s="32"/>
      <c r="M60" s="192"/>
      <c r="N60" s="192"/>
      <c r="O60" s="192"/>
      <c r="P60" s="192"/>
      <c r="Q60" s="32"/>
    </row>
    <row r="61" spans="1:17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2"/>
      <c r="L61" s="187" t="s">
        <v>143</v>
      </c>
      <c r="M61" s="187"/>
      <c r="N61" s="187"/>
      <c r="O61" s="187"/>
      <c r="Q61" s="32"/>
    </row>
    <row r="62" spans="12:15" ht="12.75">
      <c r="L62" s="187" t="s">
        <v>63</v>
      </c>
      <c r="M62" s="187"/>
      <c r="N62" s="187"/>
      <c r="O62" s="187"/>
    </row>
    <row r="64" spans="12:15" ht="12.75">
      <c r="L64" s="187" t="s">
        <v>144</v>
      </c>
      <c r="M64" s="187"/>
      <c r="N64" s="187"/>
      <c r="O64" s="187"/>
    </row>
    <row r="70" spans="2:17" ht="12.75">
      <c r="B70" s="52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ht="12.75">
      <c r="A71" s="52"/>
      <c r="B71" s="52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ht="12.75">
      <c r="A72" s="52"/>
      <c r="B72" s="52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1:17" ht="12.75">
      <c r="A73" s="52"/>
      <c r="B73" s="52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1:17" ht="12.75">
      <c r="A74" s="52"/>
      <c r="B74" s="52"/>
      <c r="C74" s="5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2:17" ht="12.75">
      <c r="B75" s="52"/>
      <c r="C75" s="56"/>
      <c r="D75" s="57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2:17" ht="12.75">
      <c r="B76" s="52"/>
      <c r="C76" s="56"/>
      <c r="D76" s="58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2:17" ht="12.75">
      <c r="B77" s="52"/>
      <c r="C77" s="56"/>
      <c r="D77" s="58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2:17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2:17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2:17" ht="12.75">
      <c r="B81" s="52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ht="12.75">
      <c r="B82" s="52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ht="12.75">
      <c r="B83" s="52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ht="12.75">
      <c r="B84" s="52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ht="12.75">
      <c r="B85" s="52"/>
      <c r="C85" s="5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2:17" ht="12.75">
      <c r="B86" s="52"/>
      <c r="C86" s="56"/>
      <c r="D86" s="58"/>
      <c r="E86" s="52"/>
      <c r="F86" s="52"/>
      <c r="G86" s="52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2:17" ht="12.75">
      <c r="B87" s="52"/>
      <c r="C87" s="56"/>
      <c r="D87" s="58"/>
      <c r="E87" s="52"/>
      <c r="F87" s="52"/>
      <c r="G87" s="52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ht="12.75">
      <c r="B88" s="52"/>
      <c r="C88" s="56"/>
      <c r="D88" s="58"/>
      <c r="E88" s="52"/>
      <c r="F88" s="52"/>
      <c r="G88" s="52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ht="12.75">
      <c r="B89" s="52"/>
      <c r="C89" s="56"/>
      <c r="D89" s="58"/>
      <c r="E89" s="52"/>
      <c r="F89" s="52"/>
      <c r="G89" s="52"/>
      <c r="H89" s="57"/>
      <c r="I89" s="57"/>
      <c r="J89" s="57"/>
      <c r="K89" s="57"/>
      <c r="L89" s="57"/>
      <c r="M89" s="57"/>
      <c r="N89" s="57"/>
      <c r="O89" s="57"/>
      <c r="P89" s="57"/>
      <c r="Q89" s="57"/>
    </row>
  </sheetData>
  <sheetProtection/>
  <mergeCells count="44">
    <mergeCell ref="H8:H11"/>
    <mergeCell ref="I10:I11"/>
    <mergeCell ref="N10:Q10"/>
    <mergeCell ref="M10:M11"/>
    <mergeCell ref="E6:E11"/>
    <mergeCell ref="F6:G6"/>
    <mergeCell ref="M1:Q1"/>
    <mergeCell ref="M2:Q2"/>
    <mergeCell ref="M3:Q3"/>
    <mergeCell ref="M4:Q4"/>
    <mergeCell ref="L64:O64"/>
    <mergeCell ref="A5:Q5"/>
    <mergeCell ref="M9:Q9"/>
    <mergeCell ref="J10:L10"/>
    <mergeCell ref="C14:Q17"/>
    <mergeCell ref="A6:A11"/>
    <mergeCell ref="B6:B11"/>
    <mergeCell ref="C6:C11"/>
    <mergeCell ref="D6:D11"/>
    <mergeCell ref="F7:F11"/>
    <mergeCell ref="H6:Q6"/>
    <mergeCell ref="H7:Q7"/>
    <mergeCell ref="I8:Q8"/>
    <mergeCell ref="I9:L9"/>
    <mergeCell ref="G7:G11"/>
    <mergeCell ref="C38:D38"/>
    <mergeCell ref="C39:Q42"/>
    <mergeCell ref="A57:B57"/>
    <mergeCell ref="C57:D57"/>
    <mergeCell ref="A14:A21"/>
    <mergeCell ref="A22:A29"/>
    <mergeCell ref="C22:Q25"/>
    <mergeCell ref="C30:Q33"/>
    <mergeCell ref="A30:A37"/>
    <mergeCell ref="C70:Q73"/>
    <mergeCell ref="C81:Q84"/>
    <mergeCell ref="A39:A48"/>
    <mergeCell ref="A49:A56"/>
    <mergeCell ref="M59:O59"/>
    <mergeCell ref="M60:P60"/>
    <mergeCell ref="L62:O62"/>
    <mergeCell ref="L61:O61"/>
    <mergeCell ref="C58:Q58"/>
    <mergeCell ref="C49:Q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30">
      <selection activeCell="C40" sqref="C40"/>
    </sheetView>
  </sheetViews>
  <sheetFormatPr defaultColWidth="9.00390625" defaultRowHeight="12.75"/>
  <cols>
    <col min="1" max="1" width="15.00390625" style="0" customWidth="1"/>
    <col min="2" max="2" width="20.375" style="0" customWidth="1"/>
    <col min="3" max="3" width="15.875" style="0" customWidth="1"/>
    <col min="4" max="4" width="15.375" style="0" customWidth="1"/>
    <col min="5" max="5" width="12.00390625" style="0" customWidth="1"/>
    <col min="6" max="6" width="14.125" style="0" customWidth="1"/>
  </cols>
  <sheetData>
    <row r="2" ht="12.75">
      <c r="D2" t="s">
        <v>82</v>
      </c>
    </row>
    <row r="3" ht="12.75">
      <c r="D3" t="s">
        <v>269</v>
      </c>
    </row>
    <row r="4" ht="12.75">
      <c r="D4" t="s">
        <v>63</v>
      </c>
    </row>
    <row r="5" ht="12.75">
      <c r="D5" t="s">
        <v>169</v>
      </c>
    </row>
    <row r="7" ht="12.75">
      <c r="A7" t="s">
        <v>240</v>
      </c>
    </row>
    <row r="9" ht="12.75">
      <c r="D9" t="s">
        <v>0</v>
      </c>
    </row>
    <row r="10" spans="1:5" ht="25.5">
      <c r="A10" s="1" t="s">
        <v>15</v>
      </c>
      <c r="B10" s="1" t="s">
        <v>67</v>
      </c>
      <c r="C10" s="15" t="s">
        <v>68</v>
      </c>
      <c r="D10" s="1" t="s">
        <v>233</v>
      </c>
      <c r="E10" s="1" t="s">
        <v>234</v>
      </c>
    </row>
    <row r="11" spans="1:5" ht="12.7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12.75">
      <c r="A12" s="1"/>
      <c r="B12" s="1" t="s">
        <v>71</v>
      </c>
      <c r="C12" s="1"/>
      <c r="D12" s="95">
        <v>935477</v>
      </c>
      <c r="E12" s="174">
        <v>0</v>
      </c>
    </row>
    <row r="13" spans="1:5" ht="61.5" customHeight="1">
      <c r="A13" s="1" t="s">
        <v>27</v>
      </c>
      <c r="B13" s="15" t="s">
        <v>235</v>
      </c>
      <c r="C13" s="1" t="s">
        <v>72</v>
      </c>
      <c r="D13" s="95">
        <v>935477</v>
      </c>
      <c r="E13" s="174">
        <v>0</v>
      </c>
    </row>
    <row r="15" spans="5:6" ht="12.75">
      <c r="E15" s="28"/>
      <c r="F15" s="28"/>
    </row>
    <row r="17" spans="1:3" ht="15.75">
      <c r="A17" s="191" t="s">
        <v>244</v>
      </c>
      <c r="B17" s="191"/>
      <c r="C17" s="191"/>
    </row>
    <row r="19" spans="1:6" ht="25.5">
      <c r="A19" s="1"/>
      <c r="B19" s="15" t="s">
        <v>241</v>
      </c>
      <c r="C19" s="175" t="s">
        <v>242</v>
      </c>
      <c r="D19" s="15" t="s">
        <v>243</v>
      </c>
      <c r="E19" s="181"/>
      <c r="F19" s="182"/>
    </row>
    <row r="20" spans="1:6" ht="12.75">
      <c r="A20" s="176" t="s">
        <v>69</v>
      </c>
      <c r="B20" s="177">
        <v>25468140</v>
      </c>
      <c r="C20" s="177">
        <v>-2740850</v>
      </c>
      <c r="D20" s="177">
        <v>22727290</v>
      </c>
      <c r="E20" s="183"/>
      <c r="F20" s="183"/>
    </row>
    <row r="21" spans="1:6" ht="12.75">
      <c r="A21" s="1" t="s">
        <v>236</v>
      </c>
      <c r="B21" s="178">
        <v>19856166</v>
      </c>
      <c r="C21" s="178">
        <v>164124</v>
      </c>
      <c r="D21" s="178">
        <v>20020290</v>
      </c>
      <c r="E21" s="184"/>
      <c r="F21" s="184"/>
    </row>
    <row r="22" spans="1:6" ht="12.75">
      <c r="A22" s="1" t="s">
        <v>150</v>
      </c>
      <c r="B22" s="178">
        <v>5611974</v>
      </c>
      <c r="C22" s="178">
        <v>-2904974</v>
      </c>
      <c r="D22" s="178">
        <v>2707000</v>
      </c>
      <c r="E22" s="184"/>
      <c r="F22" s="184"/>
    </row>
    <row r="23" spans="1:6" ht="12.75">
      <c r="A23" s="176" t="s">
        <v>42</v>
      </c>
      <c r="B23" s="177">
        <v>28034524</v>
      </c>
      <c r="C23" s="177">
        <v>-1805373</v>
      </c>
      <c r="D23" s="177">
        <v>26229151</v>
      </c>
      <c r="E23" s="183"/>
      <c r="F23" s="183"/>
    </row>
    <row r="24" spans="1:6" ht="12.75">
      <c r="A24" s="180" t="s">
        <v>236</v>
      </c>
      <c r="B24" s="179">
        <v>19095059</v>
      </c>
      <c r="C24" s="178">
        <v>828504</v>
      </c>
      <c r="D24" s="178">
        <v>19923563</v>
      </c>
      <c r="E24" s="184"/>
      <c r="F24" s="184"/>
    </row>
    <row r="25" spans="1:6" ht="12.75">
      <c r="A25" s="180" t="s">
        <v>150</v>
      </c>
      <c r="B25" s="179">
        <v>8939465</v>
      </c>
      <c r="C25" s="178">
        <v>-2633877</v>
      </c>
      <c r="D25" s="178">
        <v>6305588</v>
      </c>
      <c r="E25" s="184"/>
      <c r="F25" s="184"/>
    </row>
    <row r="26" spans="1:6" ht="12.75" customHeight="1">
      <c r="A26" s="176" t="s">
        <v>70</v>
      </c>
      <c r="B26" s="177">
        <v>-2566384</v>
      </c>
      <c r="C26" s="177">
        <v>-935477</v>
      </c>
      <c r="D26" s="177">
        <v>-3501861</v>
      </c>
      <c r="E26" s="183"/>
      <c r="F26" s="183"/>
    </row>
    <row r="27" spans="1:6" ht="12.75">
      <c r="A27" s="176" t="s">
        <v>237</v>
      </c>
      <c r="B27" s="177">
        <v>2566384</v>
      </c>
      <c r="C27" s="177">
        <v>935477</v>
      </c>
      <c r="D27" s="177">
        <v>3501861</v>
      </c>
      <c r="E27" s="183"/>
      <c r="F27" s="183"/>
    </row>
    <row r="28" spans="1:6" ht="12.75">
      <c r="A28" s="1" t="s">
        <v>41</v>
      </c>
      <c r="B28" s="179">
        <v>4300290</v>
      </c>
      <c r="C28" s="178">
        <v>935477</v>
      </c>
      <c r="D28" s="178">
        <v>5235767</v>
      </c>
      <c r="E28" s="184"/>
      <c r="F28" s="184"/>
    </row>
    <row r="29" spans="1:6" ht="12.75">
      <c r="A29" s="1" t="s">
        <v>238</v>
      </c>
      <c r="B29" s="179">
        <v>1733906</v>
      </c>
      <c r="C29" s="178">
        <v>0</v>
      </c>
      <c r="D29" s="178">
        <v>1733906</v>
      </c>
      <c r="E29" s="184"/>
      <c r="F29" s="184"/>
    </row>
    <row r="32" spans="1:3" ht="12.75">
      <c r="A32" s="1" t="s">
        <v>264</v>
      </c>
      <c r="B32" s="1"/>
      <c r="C32" s="95">
        <v>7538217.36</v>
      </c>
    </row>
    <row r="33" spans="1:5" ht="12.75">
      <c r="A33" s="237" t="s">
        <v>263</v>
      </c>
      <c r="B33" s="194"/>
      <c r="C33" s="95">
        <v>-1733906</v>
      </c>
      <c r="D33" s="28"/>
      <c r="E33" s="28"/>
    </row>
    <row r="34" spans="1:5" ht="12.75">
      <c r="A34" s="1" t="s">
        <v>265</v>
      </c>
      <c r="B34" s="1"/>
      <c r="C34" s="95">
        <v>5235767</v>
      </c>
      <c r="D34" s="28"/>
      <c r="E34" s="28"/>
    </row>
    <row r="35" spans="1:5" ht="12.75">
      <c r="A35" s="1" t="s">
        <v>262</v>
      </c>
      <c r="B35" s="1"/>
      <c r="C35" s="95">
        <v>11040078.36</v>
      </c>
      <c r="D35" s="28"/>
      <c r="E35" s="28"/>
    </row>
    <row r="36" spans="4:5" ht="12.75">
      <c r="D36" s="28"/>
      <c r="E36" s="28"/>
    </row>
    <row r="44" ht="12.75">
      <c r="D44" s="28" t="s">
        <v>143</v>
      </c>
    </row>
    <row r="45" ht="12.75">
      <c r="D45" s="28" t="s">
        <v>63</v>
      </c>
    </row>
    <row r="46" ht="12.75">
      <c r="D46" s="28"/>
    </row>
    <row r="47" ht="12.75">
      <c r="D47" s="28" t="s">
        <v>144</v>
      </c>
    </row>
  </sheetData>
  <sheetProtection/>
  <mergeCells count="2">
    <mergeCell ref="A17:C17"/>
    <mergeCell ref="A33:B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45">
      <selection activeCell="D22" sqref="D22"/>
    </sheetView>
  </sheetViews>
  <sheetFormatPr defaultColWidth="9.00390625" defaultRowHeight="12.75"/>
  <cols>
    <col min="1" max="1" width="5.25390625" style="0" customWidth="1"/>
    <col min="2" max="2" width="53.25390625" style="0" customWidth="1"/>
    <col min="3" max="3" width="28.00390625" style="0" customWidth="1"/>
  </cols>
  <sheetData>
    <row r="1" ht="12.75">
      <c r="C1" s="28" t="s">
        <v>248</v>
      </c>
    </row>
    <row r="2" ht="12.75">
      <c r="C2" s="28" t="s">
        <v>269</v>
      </c>
    </row>
    <row r="3" ht="12.75">
      <c r="C3" s="28" t="s">
        <v>63</v>
      </c>
    </row>
    <row r="4" ht="12.75">
      <c r="C4" s="28" t="s">
        <v>169</v>
      </c>
    </row>
    <row r="5" spans="1:3" ht="35.25" customHeight="1">
      <c r="A5" s="238" t="s">
        <v>252</v>
      </c>
      <c r="B5" s="238"/>
      <c r="C5" s="238"/>
    </row>
    <row r="7" spans="1:3" ht="12.75">
      <c r="A7" s="59" t="s">
        <v>250</v>
      </c>
      <c r="B7" s="59"/>
      <c r="C7" s="59"/>
    </row>
    <row r="8" spans="1:3" ht="12.75">
      <c r="A8" s="59" t="s">
        <v>249</v>
      </c>
      <c r="B8" s="59"/>
      <c r="C8" s="59"/>
    </row>
    <row r="9" spans="1:3" ht="12.75">
      <c r="A9" s="59" t="s">
        <v>251</v>
      </c>
      <c r="B9" s="59"/>
      <c r="C9" s="59"/>
    </row>
    <row r="10" spans="1:3" ht="12.75">
      <c r="A10" s="59" t="s">
        <v>246</v>
      </c>
      <c r="B10" s="182"/>
      <c r="C10" s="185"/>
    </row>
    <row r="11" spans="1:3" ht="12.75">
      <c r="A11" s="59" t="s">
        <v>247</v>
      </c>
      <c r="B11" s="182"/>
      <c r="C11" s="185"/>
    </row>
    <row r="12" spans="1:3" ht="12.75">
      <c r="A12" s="59"/>
      <c r="B12" s="182"/>
      <c r="C12" s="185"/>
    </row>
    <row r="14" spans="3:4" ht="12.75">
      <c r="C14" s="199" t="s">
        <v>145</v>
      </c>
      <c r="D14" s="199"/>
    </row>
    <row r="15" spans="3:4" ht="12.75">
      <c r="C15" s="199" t="s">
        <v>63</v>
      </c>
      <c r="D15" s="199"/>
    </row>
    <row r="17" spans="3:4" ht="12.75">
      <c r="C17" s="199" t="s">
        <v>146</v>
      </c>
      <c r="D17" s="199"/>
    </row>
  </sheetData>
  <sheetProtection/>
  <mergeCells count="4">
    <mergeCell ref="A5:C5"/>
    <mergeCell ref="C14:D14"/>
    <mergeCell ref="C15:D15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2009-02-25T12:44:35Z</cp:lastPrinted>
  <dcterms:created xsi:type="dcterms:W3CDTF">1997-02-26T13:46:56Z</dcterms:created>
  <dcterms:modified xsi:type="dcterms:W3CDTF">2009-02-25T14:24:44Z</dcterms:modified>
  <cp:category/>
  <cp:version/>
  <cp:contentType/>
  <cp:contentStatus/>
</cp:coreProperties>
</file>